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drive\14.SR - Publico\Licitação 14SL\Ração_Implantação de ações de apoio da cadeia produtiva da Aquicultura e pesca\"/>
    </mc:Choice>
  </mc:AlternateContent>
  <xr:revisionPtr revIDLastSave="0" documentId="8_{CBA23FC2-5B9A-40E5-B248-39E44C1B105C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BD - RISCOS" sheetId="1" state="hidden" r:id="rId5"/>
    <sheet name="Lista de Riscos Normalizados" sheetId="13" r:id="rId6"/>
    <sheet name="BD Pedro" sheetId="8" state="hidden" r:id="rId7"/>
    <sheet name="Banco de dado - tipo de riscos" sheetId="12" state="hidden" r:id="rId8"/>
    <sheet name="Plan1" sheetId="11" state="hidden" r:id="rId9"/>
  </sheets>
  <definedNames>
    <definedName name="_xlnm._FilterDatabase" localSheetId="6" hidden="1">'BD Pedro'!$A$1:$C$1</definedName>
    <definedName name="_xlnm._FilterDatabase" localSheetId="2" hidden="1">'Mapeamento de Riscos'!$A$7:$AQ$19</definedName>
    <definedName name="_xlnm.Print_Area" localSheetId="3">'Matriz de Risco'!$A$1:$L$76</definedName>
    <definedName name="_xlnm.Print_Titles" localSheetId="1">Dicionário!$1:$3</definedName>
    <definedName name="_xlnm.Print_Titles" localSheetId="3">'Matriz de Risco'!$12:$12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K13" i="3"/>
  <c r="L13" i="3" s="1"/>
  <c r="S13" i="3"/>
  <c r="W13" i="3" s="1"/>
  <c r="AC13" i="3"/>
  <c r="AD13" i="3" s="1"/>
  <c r="T13" i="3" l="1"/>
  <c r="U13" i="3" s="1"/>
  <c r="V13" i="3" s="1"/>
  <c r="AF13" i="3"/>
  <c r="AG13" i="3" s="1"/>
  <c r="A4" i="3"/>
  <c r="D10" i="6"/>
  <c r="D9" i="6"/>
  <c r="D8" i="6"/>
  <c r="D7" i="6"/>
  <c r="D6" i="6"/>
  <c r="D5" i="6"/>
  <c r="X13" i="3" l="1"/>
  <c r="Y13" i="3" s="1"/>
  <c r="AE13" i="3"/>
  <c r="A68" i="6"/>
  <c r="A65" i="6"/>
  <c r="A7" i="6"/>
  <c r="A6" i="6"/>
  <c r="K14" i="6" l="1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13" i="6"/>
  <c r="C75" i="6" l="1"/>
  <c r="A75" i="6"/>
  <c r="F70" i="6"/>
  <c r="F71" i="6"/>
  <c r="F72" i="6"/>
  <c r="F73" i="6"/>
  <c r="F69" i="6"/>
  <c r="B70" i="6"/>
  <c r="B71" i="6"/>
  <c r="B72" i="6"/>
  <c r="B73" i="6"/>
  <c r="B69" i="6"/>
  <c r="F66" i="6"/>
  <c r="B66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13" i="6"/>
  <c r="S8" i="3"/>
  <c r="S9" i="3"/>
  <c r="S10" i="3"/>
  <c r="S11" i="3"/>
  <c r="S12" i="3"/>
  <c r="S14" i="3"/>
  <c r="S15" i="3"/>
  <c r="S16" i="3"/>
  <c r="S17" i="3"/>
  <c r="S18" i="3"/>
  <c r="S19" i="3"/>
  <c r="K8" i="3" l="1"/>
  <c r="K9" i="3"/>
  <c r="K10" i="3"/>
  <c r="K11" i="3"/>
  <c r="K12" i="3"/>
  <c r="K14" i="3"/>
  <c r="K15" i="3"/>
  <c r="K16" i="3"/>
  <c r="K17" i="3"/>
  <c r="K18" i="3"/>
  <c r="K19" i="3"/>
  <c r="B14" i="6" l="1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13" i="6"/>
  <c r="D4" i="3" l="1"/>
  <c r="AC8" i="3" l="1"/>
  <c r="AC9" i="3"/>
  <c r="AC10" i="3"/>
  <c r="AC11" i="3"/>
  <c r="AC12" i="3"/>
  <c r="AC14" i="3"/>
  <c r="AC15" i="3"/>
  <c r="AC16" i="3"/>
  <c r="AC17" i="3"/>
  <c r="AC18" i="3"/>
  <c r="AC19" i="3"/>
  <c r="T19" i="3" l="1"/>
  <c r="T11" i="3"/>
  <c r="T12" i="3"/>
  <c r="T10" i="3"/>
  <c r="T16" i="3"/>
  <c r="T17" i="3"/>
  <c r="T18" i="3"/>
  <c r="T14" i="3"/>
  <c r="T9" i="3"/>
  <c r="T15" i="3"/>
  <c r="T8" i="3"/>
  <c r="U8" i="3" l="1"/>
  <c r="V8" i="3" s="1"/>
  <c r="U19" i="3"/>
  <c r="V19" i="3" s="1"/>
  <c r="U10" i="3"/>
  <c r="V10" i="3" s="1"/>
  <c r="U14" i="3"/>
  <c r="V14" i="3" s="1"/>
  <c r="U11" i="3"/>
  <c r="V11" i="3" s="1"/>
  <c r="U18" i="3"/>
  <c r="V18" i="3" s="1"/>
  <c r="U9" i="3"/>
  <c r="V9" i="3" s="1"/>
  <c r="U17" i="3"/>
  <c r="V17" i="3" s="1"/>
  <c r="U15" i="3"/>
  <c r="V15" i="3" s="1"/>
  <c r="U16" i="3"/>
  <c r="V16" i="3" s="1"/>
  <c r="U12" i="3"/>
  <c r="V12" i="3" s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6" i="1"/>
  <c r="E5" i="1"/>
  <c r="E4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45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171" i="1"/>
  <c r="A172" i="1"/>
  <c r="A173" i="1"/>
  <c r="A170" i="1"/>
  <c r="A3" i="11"/>
  <c r="A2" i="11"/>
  <c r="A1" i="11"/>
  <c r="A15" i="6" l="1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14" i="6"/>
  <c r="A13" i="6"/>
  <c r="G14" i="6" l="1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13" i="6"/>
  <c r="E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13" i="6"/>
  <c r="AD11" i="3" l="1"/>
  <c r="AF11" i="3" s="1"/>
  <c r="AG11" i="3" s="1"/>
  <c r="L11" i="3"/>
  <c r="AE11" i="3"/>
  <c r="AD19" i="3"/>
  <c r="AF19" i="3" s="1"/>
  <c r="AG19" i="3" s="1"/>
  <c r="L19" i="3"/>
  <c r="AE19" i="3"/>
  <c r="AD10" i="3"/>
  <c r="AF10" i="3" s="1"/>
  <c r="AG10" i="3" s="1"/>
  <c r="L10" i="3"/>
  <c r="AE10" i="3"/>
  <c r="AD12" i="3"/>
  <c r="AF12" i="3" s="1"/>
  <c r="AG12" i="3" s="1"/>
  <c r="L12" i="3"/>
  <c r="AE12" i="3"/>
  <c r="AD16" i="3"/>
  <c r="AF16" i="3" s="1"/>
  <c r="AG16" i="3" s="1"/>
  <c r="L16" i="3"/>
  <c r="AE16" i="3"/>
  <c r="AD18" i="3"/>
  <c r="AF18" i="3" s="1"/>
  <c r="AG18" i="3" s="1"/>
  <c r="L18" i="3"/>
  <c r="AE18" i="3"/>
  <c r="AD14" i="3"/>
  <c r="AF14" i="3" s="1"/>
  <c r="AG14" i="3" s="1"/>
  <c r="L14" i="3"/>
  <c r="AE14" i="3"/>
  <c r="AD9" i="3"/>
  <c r="AF9" i="3" s="1"/>
  <c r="AG9" i="3" s="1"/>
  <c r="L9" i="3"/>
  <c r="AE9" i="3"/>
  <c r="AD17" i="3"/>
  <c r="AF17" i="3" s="1"/>
  <c r="AG17" i="3" s="1"/>
  <c r="L17" i="3"/>
  <c r="AE17" i="3"/>
  <c r="AD15" i="3"/>
  <c r="AF15" i="3" s="1"/>
  <c r="AG15" i="3" s="1"/>
  <c r="L15" i="3"/>
  <c r="AE15" i="3"/>
  <c r="AD8" i="3"/>
  <c r="AF8" i="3" s="1"/>
  <c r="AG8" i="3" s="1"/>
  <c r="L8" i="3"/>
  <c r="AE8" i="3"/>
  <c r="W19" i="3"/>
  <c r="W17" i="3"/>
  <c r="W12" i="3"/>
  <c r="W11" i="3"/>
  <c r="W10" i="3"/>
  <c r="W16" i="3"/>
  <c r="W18" i="3"/>
  <c r="W14" i="3"/>
  <c r="W9" i="3"/>
  <c r="W15" i="3"/>
  <c r="W8" i="3"/>
  <c r="H33" i="6"/>
  <c r="H42" i="6"/>
  <c r="H51" i="6"/>
  <c r="H46" i="6"/>
  <c r="H52" i="6"/>
  <c r="H55" i="6"/>
  <c r="H32" i="6"/>
  <c r="H35" i="6"/>
  <c r="H38" i="6"/>
  <c r="H41" i="6"/>
  <c r="H44" i="6"/>
  <c r="H47" i="6"/>
  <c r="H50" i="6"/>
  <c r="H53" i="6"/>
  <c r="H56" i="6"/>
  <c r="H59" i="6"/>
  <c r="H62" i="6"/>
  <c r="H30" i="6"/>
  <c r="H39" i="6"/>
  <c r="H48" i="6"/>
  <c r="H57" i="6"/>
  <c r="H34" i="6"/>
  <c r="H40" i="6"/>
  <c r="H49" i="6"/>
  <c r="H58" i="6"/>
  <c r="H36" i="6"/>
  <c r="H54" i="6"/>
  <c r="H60" i="6"/>
  <c r="H61" i="6"/>
  <c r="H45" i="6"/>
  <c r="H31" i="6"/>
  <c r="H37" i="6"/>
  <c r="H43" i="6"/>
  <c r="H29" i="6"/>
  <c r="I59" i="6" l="1"/>
  <c r="I30" i="6"/>
  <c r="I46" i="6"/>
  <c r="X19" i="3"/>
  <c r="Y19" i="3" s="1"/>
  <c r="X17" i="3"/>
  <c r="Y17" i="3" s="1"/>
  <c r="X14" i="3"/>
  <c r="Y14" i="3" s="1"/>
  <c r="X18" i="3"/>
  <c r="Y18" i="3" s="1"/>
  <c r="X12" i="3"/>
  <c r="Y12" i="3" s="1"/>
  <c r="X8" i="3"/>
  <c r="Y8" i="3" s="1"/>
  <c r="X10" i="3"/>
  <c r="Y10" i="3" s="1"/>
  <c r="X11" i="3"/>
  <c r="Y11" i="3" s="1"/>
  <c r="X15" i="3"/>
  <c r="Y15" i="3" s="1"/>
  <c r="X9" i="3"/>
  <c r="Y9" i="3" s="1"/>
  <c r="X16" i="3"/>
  <c r="Y16" i="3" s="1"/>
  <c r="I54" i="6"/>
  <c r="I49" i="6"/>
  <c r="I29" i="6"/>
  <c r="I55" i="6"/>
  <c r="I53" i="6"/>
  <c r="I38" i="6"/>
  <c r="I34" i="6"/>
  <c r="I37" i="6"/>
  <c r="I41" i="6"/>
  <c r="I35" i="6"/>
  <c r="I36" i="6"/>
  <c r="I60" i="6"/>
  <c r="I47" i="6"/>
  <c r="I48" i="6"/>
  <c r="I56" i="6"/>
  <c r="I51" i="6"/>
  <c r="I52" i="6"/>
  <c r="I42" i="6"/>
  <c r="I61" i="6"/>
  <c r="I44" i="6"/>
  <c r="I62" i="6"/>
  <c r="I39" i="6"/>
  <c r="I57" i="6"/>
  <c r="I40" i="6"/>
  <c r="I58" i="6"/>
  <c r="I31" i="6"/>
  <c r="I33" i="6"/>
  <c r="I43" i="6"/>
  <c r="I50" i="6"/>
  <c r="I45" i="6"/>
  <c r="I32" i="6"/>
  <c r="H13" i="6"/>
  <c r="I13" i="6"/>
  <c r="I16" i="6" l="1"/>
  <c r="H15" i="6"/>
  <c r="H16" i="6"/>
  <c r="I27" i="6" l="1"/>
  <c r="I28" i="6"/>
  <c r="I17" i="6"/>
  <c r="I18" i="6"/>
  <c r="I20" i="6"/>
  <c r="I26" i="6"/>
  <c r="I25" i="6"/>
  <c r="I23" i="6"/>
  <c r="I24" i="6"/>
  <c r="I15" i="6"/>
  <c r="I19" i="6"/>
  <c r="H14" i="6"/>
  <c r="H28" i="6"/>
  <c r="H17" i="6"/>
  <c r="H23" i="6"/>
  <c r="H18" i="6"/>
  <c r="H24" i="6"/>
  <c r="H19" i="6"/>
  <c r="H26" i="6"/>
  <c r="H22" i="6"/>
  <c r="H25" i="6"/>
  <c r="H20" i="6"/>
  <c r="H21" i="6"/>
  <c r="H27" i="6"/>
  <c r="I21" i="6" l="1"/>
  <c r="I22" i="6"/>
  <c r="I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</commentList>
</comments>
</file>

<file path=xl/sharedStrings.xml><?xml version="1.0" encoding="utf-8"?>
<sst xmlns="http://schemas.openxmlformats.org/spreadsheetml/2006/main" count="1705" uniqueCount="1129">
  <si>
    <t>Baixa</t>
  </si>
  <si>
    <t>Média</t>
  </si>
  <si>
    <t>Peso</t>
  </si>
  <si>
    <t>Controles Preventivos</t>
  </si>
  <si>
    <t>Definição</t>
  </si>
  <si>
    <t>Controles que atuam a priori e sobre a probabilidade de ocorrência de um evento de risco.</t>
  </si>
  <si>
    <t>Tipo</t>
  </si>
  <si>
    <t>Critérios/Definições</t>
  </si>
  <si>
    <t>Acompanhamento da programação orçamentária.</t>
  </si>
  <si>
    <t>Acompanhamento da segurança do trabalho.</t>
  </si>
  <si>
    <t>Acompanhamento de leis orçamentárias.</t>
  </si>
  <si>
    <t>Acompanhamento dos pagamentos críticos.</t>
  </si>
  <si>
    <t>Acompanhamento médico.</t>
  </si>
  <si>
    <t>Acompanhamento psicossocial.</t>
  </si>
  <si>
    <t>Acompanhar diagnóstico.</t>
  </si>
  <si>
    <t>Adequação da operação.</t>
  </si>
  <si>
    <t>Ajuste na programação para cobertura orçamentária total da despesa.</t>
  </si>
  <si>
    <t>Análise de conformidade.</t>
  </si>
  <si>
    <t>Análise de viabilidade.</t>
  </si>
  <si>
    <t>Análise jurídica.</t>
  </si>
  <si>
    <t>Apuração de responsabilidade.</t>
  </si>
  <si>
    <t>Arquivo em meio físico.</t>
  </si>
  <si>
    <t>Autorização do acesso pelos gestores dos sistemas.</t>
  </si>
  <si>
    <t>Busca de soluções jurídicas.</t>
  </si>
  <si>
    <t>Caderno de especificações técnicas.</t>
  </si>
  <si>
    <t>Cancelamento da ação e programação.</t>
  </si>
  <si>
    <t>Cancelamentos ou adiamento de licitações para ajustes e correções.</t>
  </si>
  <si>
    <t>Compra de sistemas de forma paliativa.</t>
  </si>
  <si>
    <t>Conferência de valores e documentos.</t>
  </si>
  <si>
    <t>Consolidação de dados.</t>
  </si>
  <si>
    <t>Consulta jurídica.</t>
  </si>
  <si>
    <t>Consulta orçamentária.</t>
  </si>
  <si>
    <t>Contratação de Empresa Especializada.</t>
  </si>
  <si>
    <t>Contratação de pessoal por meio de Concurso Público.</t>
  </si>
  <si>
    <t>Controle por planilha.</t>
  </si>
  <si>
    <t>Controle por Sistema.</t>
  </si>
  <si>
    <t>Controles a campo.</t>
  </si>
  <si>
    <t>Correção das funcionalidades.</t>
  </si>
  <si>
    <t>Criação de Carteira de Projetos.</t>
  </si>
  <si>
    <t>Cruzamento entre plano de ação e relatórios periódicos.</t>
  </si>
  <si>
    <t>Cumprimento de normativos externos e exigências legais (LAI, acórdãos, decretos, etc.).</t>
  </si>
  <si>
    <t>Defesa Administrativa.</t>
  </si>
  <si>
    <t>Definição de datas limites e acompanhamento.</t>
  </si>
  <si>
    <t>Descritivos e orientações de programas de governo.</t>
  </si>
  <si>
    <t>Devolução do processo para complementação da documentação.</t>
  </si>
  <si>
    <t>Elaboração de recursos processuais.</t>
  </si>
  <si>
    <t>Elaboração do plano operativo anual.</t>
  </si>
  <si>
    <t>Exigências em editais de licitação.</t>
  </si>
  <si>
    <t>Formalização de ocupação.</t>
  </si>
  <si>
    <t>Gerador para energia de emergência.</t>
  </si>
  <si>
    <t>Gestão de fiscalização dos Contratos.</t>
  </si>
  <si>
    <t>Gestão de ocorrência de imprevistos.</t>
  </si>
  <si>
    <t>Gestões prévias e durante o andamento do processo junto ao órgão ambiental.</t>
  </si>
  <si>
    <t>Integração e alinhamentos com áreas internas e Superintendências da codevasf.</t>
  </si>
  <si>
    <t>Justificativas aos órgãos ordenadores da necessidade de aplicação de recursos.</t>
  </si>
  <si>
    <t>Levantamento de necessidades de treinamento com os gestores.</t>
  </si>
  <si>
    <t>Levantamento dos valores bloqueados e cancelados e encaminhamento às Áreas para regularização dos saldos invertidos.</t>
  </si>
  <si>
    <t>Manutenção de alinhamento prévio com MDR (Planilha, e-mail, telefone).</t>
  </si>
  <si>
    <t>Monitoramento.</t>
  </si>
  <si>
    <t>Negociação entre autoridades da codevasf e órgãos de fiscalização e controle.</t>
  </si>
  <si>
    <t>Normativos e Procedimentos Internos.</t>
  </si>
  <si>
    <t>Orientação para regularização da retenção junto ao contratado.</t>
  </si>
  <si>
    <t>Orientações para alocação de recursos de emendas parlamentares.</t>
  </si>
  <si>
    <t>Padronização de orientações e procedimentos.</t>
  </si>
  <si>
    <t>Padronizar ações de gestão, manutenção e segurança de barragem.</t>
  </si>
  <si>
    <t>Paralisação do Contrato.</t>
  </si>
  <si>
    <t>Pareceres complementares.</t>
  </si>
  <si>
    <t>Planejamento prévio.</t>
  </si>
  <si>
    <t>Plano anual de capacitação.</t>
  </si>
  <si>
    <t>Prática no levantamento de projetos e ações para o projeto de lei de diretrizes orçamentárias (LDO).</t>
  </si>
  <si>
    <t>Priorização de demandas, recursos e contratos.</t>
  </si>
  <si>
    <t>Procura por melhores práticas institucionais em entidades de referência.</t>
  </si>
  <si>
    <t>Proposta de TAC.</t>
  </si>
  <si>
    <t>Recuperação por backup.</t>
  </si>
  <si>
    <t>Reequilíbrio Econômico-Financeiro.</t>
  </si>
  <si>
    <t>Relatórios periódicos dos Centros pesqueiros e Visitas aos centros pesqueiros esporadicamente.</t>
  </si>
  <si>
    <t>Remanejamento de recursos humanos, financeiros, orçamentários e materiais.</t>
  </si>
  <si>
    <t>Renegociação de prazo.</t>
  </si>
  <si>
    <t>Repasse de conhecimento pelos empregados da própria área.</t>
  </si>
  <si>
    <t>Requerer ao Orçamento a criação de uma ação orçamentária específica.</t>
  </si>
  <si>
    <t>Resposta a questionamentos dos órgãos de controle externo.</t>
  </si>
  <si>
    <t>Retificação e revisão de documentos, informações e dados.</t>
  </si>
  <si>
    <t>Reuniões, palestras e oficinas patrocinados pela Área com gestores e demais envolvidos.</t>
  </si>
  <si>
    <t>Rotinas de execução não formalizadas.</t>
  </si>
  <si>
    <t>Rotinas de execução sob demanda.</t>
  </si>
  <si>
    <t>Rotinas de trabalho (fluxograma).</t>
  </si>
  <si>
    <t>Sem controles.</t>
  </si>
  <si>
    <t>Senha de acesso ao sistema.</t>
  </si>
  <si>
    <t>Solicitação de capacitação.</t>
  </si>
  <si>
    <t>Solicitação de criação de dispositivos específicos no orçamento.</t>
  </si>
  <si>
    <t>Solicitação de recursos orçamentários.</t>
  </si>
  <si>
    <t>Solicitar a Indicação imediata de pessoa com a mesma competência técnica.</t>
  </si>
  <si>
    <t>Termo de Cessão Provisória.</t>
  </si>
  <si>
    <t>Termo de Cooperação Técnica.</t>
  </si>
  <si>
    <t>Termos de Referência dos editais elaborados.</t>
  </si>
  <si>
    <t>Treinamento de procedimentos e normativos.</t>
  </si>
  <si>
    <t>Verificação das atualizações da legislação.</t>
  </si>
  <si>
    <t>Verificação das iniciativas aprovadas.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</si>
  <si>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</si>
  <si>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</si>
  <si>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</si>
  <si>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</si>
  <si>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</si>
  <si>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</si>
  <si>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imprevisibilidade na aquisição ou/e entrega de bens e serviços</t>
  </si>
  <si>
    <t>Poderá ocorrer inconsistência na análise de dados e informações</t>
  </si>
  <si>
    <t>Poderá ocorrer perda oportunidade na obtenção de créditos/receitas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</si>
  <si>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</si>
  <si>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</si>
  <si>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</si>
  <si>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</si>
  <si>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</si>
  <si>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</si>
  <si>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 xml:space="preserve">Poderá ocorrer baixa confiabilidade da integridade dos dados disponibilizados e da segurança das informações </t>
  </si>
  <si>
    <t xml:space="preserve">Perda de oportunidade de aperfeiçoamento e desenvolvimento pessoal e institucional </t>
  </si>
  <si>
    <t xml:space="preserve">Poderá ocorrer ineficiência na governança e/ou gestão corporativa 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</si>
  <si>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</si>
  <si>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</si>
  <si>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</si>
  <si>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</si>
  <si>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 xml:space="preserve">Poderá ocorrer ineficiência no monitoramento dos objetivos e metas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</si>
  <si>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</si>
  <si>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</si>
  <si>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</si>
  <si>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</si>
  <si>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</si>
  <si>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 vulnerabilidades em ativos de TI</t>
  </si>
  <si>
    <t xml:space="preserve">Poderá levar à indisponibilidade do ambiente/serviço </t>
  </si>
  <si>
    <t>Poderá ocorrer manipulação indevida das informações</t>
  </si>
  <si>
    <t>Poderá ocorrer dificuldade na regularização fundiária</t>
  </si>
  <si>
    <t>Poderá dificultar a titulação (escritura e registro) das unidades parcelares</t>
  </si>
  <si>
    <t xml:space="preserve">Poderá ocorrer adoção de procedimentos sem observância dos quesitos legais, publicidade e transparência </t>
  </si>
  <si>
    <t>Poderá ocorrer inconsistência na coleta de dados e informações</t>
  </si>
  <si>
    <t>Poderá ocorrer dificuldade de desenvolvimento de ações e iniciativas</t>
  </si>
  <si>
    <t>Poderá ocorrer dificuldade de transferência/cessão de projetos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</si>
  <si>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</si>
  <si>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</si>
  <si>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</si>
  <si>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</si>
  <si>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</si>
  <si>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Macro fatores de risco</t>
  </si>
  <si>
    <t>Fator de Risco/Causa 
(devido a)</t>
  </si>
  <si>
    <t>Risco/Incerteza (poderá ocorrer...)</t>
  </si>
  <si>
    <t>Consequência (Ocasionando)</t>
  </si>
  <si>
    <t>Probabilidade</t>
  </si>
  <si>
    <t>Gastos excedentes relacionados às obras e aos serviços objeto do Contrato, exceto nos casos previstos expressamente para o CONTRATANTE</t>
  </si>
  <si>
    <t>Poderá haver prejuízo na execução do objeto do contrato</t>
  </si>
  <si>
    <t>O que poderá onerar o contrato e/ou atrasos na execução do obra</t>
  </si>
  <si>
    <t>Perda de produtividade e/ou atraso no cumprimento dos cronogramas previstos ou de outros prazos estabelecidos entre as partes ao longo da vigência do Contrato, exceto nos casos previstos expressamente para o CONTRATANTE</t>
  </si>
  <si>
    <t>Não atingir os parâmetros de desempenho e de produtividade, exceto nos casos decorrentes de atrasos cuja responsabilidade seja do Contratante</t>
  </si>
  <si>
    <t>Desaparecimento, destruição, roubo, furto, perda ou quaisquer outros tipos de danos causados aos bens e equipamentos da CONTRATADA, responsabilidade que não é reduzida ou excluída em virtude da fiscalização da CONTRATANTE</t>
  </si>
  <si>
    <t>O que poderá levar à descontinuidade na execução das obras; surgimento de despesas de vigilância e compromentimento do objeto do contrato</t>
  </si>
  <si>
    <t>Aumento do custo dos insumos, devido a variação das taxas de câmbio ou inflação dos preços, exceto nos casos de aumentos DESPROPORCIONAIS</t>
  </si>
  <si>
    <t>O que poderá onerar o contrato e danos ao equilíbrio econômico/financeiro deste</t>
  </si>
  <si>
    <t>Possibilidade de a inflação de um determinado período ser superior ao índice utilizado para reajuste do Contrato ou de outros valores nele previstos para o mesmo período</t>
  </si>
  <si>
    <t>Modificações na legislação de tributos sobre a renda</t>
  </si>
  <si>
    <t>Atraso na mobilização de equipamentos em função de restrições técnicas, logísticas, orçamentárias ou ambientais, exceto nos casos previstos expressamente para o CONTRATANTE</t>
  </si>
  <si>
    <t>Restrições de horário de trabalho que impactem no cronograma, como a impossibilidade de trabalho noturno, em finais de semana ou outros horários determinados</t>
  </si>
  <si>
    <t>Custos associados à ações trabalhistas ou previdenciárias de profissionais contratados ou subcontratados</t>
  </si>
  <si>
    <t>Custos adicionais para manutenção e operação de desvios de tráfego necessários a continuidade do fluxo de veículos na região da realização da pavimentação</t>
  </si>
  <si>
    <t>Custos adicionais associados à dificuldade de acesso à área onde será executado o serviço de pavimentação</t>
  </si>
  <si>
    <t>Decisão arbitral, judicial ou administrativa que impeça ou impossibilite a CONTRATADA de executar fielmente suas obrigações contratuais, exceto nos casos em que a CONTRATADA houver dado causa a tal decisão</t>
  </si>
  <si>
    <t>O que poderá onerar o contrato e/ou atrasos na execução do obra ou ainda cancelamento e/ou revisão do projeto</t>
  </si>
  <si>
    <t>Não obtenção de licenças, permissões e autorizações relativas à execução do contrato</t>
  </si>
  <si>
    <t>O que poderá à ocorrencia de indeferimento de outras Licenças ou Autorizações requeridas  e paralisação da obra</t>
  </si>
  <si>
    <t>Alterações na legislação e regulamentação, inclusive acerca de criação, alteração ou extinção de tributos ou encargos, que alterem a composição econômico financeira do Contrato, excetuada a legislação dos tributos sobre a renda</t>
  </si>
  <si>
    <t>Aumentos DESPROPORCIONAIS dos insumos, quando estes aumentos forem imprevisíveis, ou previsíveis porém de consequências incalculáveis, retardadores ou impeditivos da execução do ajustado, configurando álea econômica extraordinária e extracontratual</t>
  </si>
  <si>
    <t>Código</t>
  </si>
  <si>
    <t>RC002</t>
  </si>
  <si>
    <t>RC003</t>
  </si>
  <si>
    <t>RC005</t>
  </si>
  <si>
    <t>RC006</t>
  </si>
  <si>
    <t>RC007</t>
  </si>
  <si>
    <t>RC008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</si>
  <si>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</si>
  <si>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</si>
  <si>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</si>
  <si>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</si>
  <si>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</si>
  <si>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</si>
  <si>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</si>
  <si>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</si>
  <si>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</si>
  <si>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</si>
  <si>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</si>
  <si>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</si>
  <si>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</si>
  <si>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</si>
  <si>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</si>
  <si>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</si>
  <si>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</si>
  <si>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descontinuidade dos serviços prestados e/ou bens entregues (em duplicidade)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</si>
  <si>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</si>
  <si>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</si>
  <si>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</si>
  <si>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</si>
  <si>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</si>
  <si>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</si>
  <si>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</si>
  <si>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</si>
  <si>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Baixa Integridade dos Dados e de Segurança da Informação</t>
  </si>
  <si>
    <t>Contingenciamento das operações</t>
  </si>
  <si>
    <t xml:space="preserve">Estagnação tecnológica </t>
  </si>
  <si>
    <t>Expansão da Empresa desalinhada com capacidade institucional</t>
  </si>
  <si>
    <t>Ineficiência na Implementação das Políticas Públicas e da sustentabilidade de projetos e ações</t>
  </si>
  <si>
    <t xml:space="preserve">Ineficiência da Governança e Gestão </t>
  </si>
  <si>
    <t>Ineficiência na promoção da redução das desigualdades regionais</t>
  </si>
  <si>
    <t>Insegurança orçamentária e financeira</t>
  </si>
  <si>
    <t>Insuficiência de recursos orçamentários para projetos estruturantes</t>
  </si>
  <si>
    <t>Perda de créditos orçamentários ou alocação ineficiente</t>
  </si>
  <si>
    <t xml:space="preserve">Poderá ocorrer perda de Oportunidades em Gestão Estratégica de Pessoas </t>
  </si>
  <si>
    <t xml:space="preserve">Comprometimento Imagem Institucional </t>
  </si>
  <si>
    <t>Modificação do projeto no transcorrer as obras por solicitação da Codevasf</t>
  </si>
  <si>
    <t>Aumento de custos Necessidade de novos materiais</t>
  </si>
  <si>
    <t>inadequação para provimento dos serviços na qualidade, quantidade e custo.</t>
  </si>
  <si>
    <t>Aumento dos custos de implantação e inadequação dos serviços</t>
  </si>
  <si>
    <t>Estimativa incorreta de prazo</t>
  </si>
  <si>
    <t>Atraso na entrega, aumento do custo</t>
  </si>
  <si>
    <t>Custo dos Insumos</t>
  </si>
  <si>
    <t>Inflação/flutuação de câmbio Aumentos desproporcionais de custo de insumos</t>
  </si>
  <si>
    <t>Atraso na Mobilização</t>
  </si>
  <si>
    <t>Não atendimento por parte do contratado dos requisitos contratuais na fase de mobilização</t>
  </si>
  <si>
    <t>Insumos e materiais</t>
  </si>
  <si>
    <t>Indisponibilidade de insumos materiais para início da obra</t>
  </si>
  <si>
    <t>Licenças</t>
  </si>
  <si>
    <t>Não cumprimento das condicionantes da licença ambiental e/ou dos requisitos técnicos dos órgãos envolvidos (Prefeitura, órgão ambiental, DNIT, IPHAN, DER, etc)</t>
  </si>
  <si>
    <t>Limpeza do subleito/via existente</t>
  </si>
  <si>
    <t>Volume de material de limpeza não previsto no projeto básico, com carga, transporte e disposição/espalhamento</t>
  </si>
  <si>
    <t xml:space="preserve">Escavação/rebaixamento do graide </t>
  </si>
  <si>
    <t xml:space="preserve">Volume não previsto no Projeto Básico, por necessidade de rebaixamento de graide Momento de transporte, Escavação, Carga, Transporte, bota-fora de material e espalhamento
</t>
  </si>
  <si>
    <t>Solos inservíveis ou escavação para rebaixamento de grade da via</t>
  </si>
  <si>
    <t>Volume não previsto no Projeto Básico de escavação, Carga, Transporte, bota-fora de material e espalhamento e reposição de material qualificado</t>
  </si>
  <si>
    <t>Material de jazida/Pedreira</t>
  </si>
  <si>
    <t>Origem dos materiais ou acréscimo do número de fontes. Alteração da DMT</t>
  </si>
  <si>
    <t xml:space="preserve"> Perda de serviços</t>
  </si>
  <si>
    <t>Refazimento de serviços conclusos e/ou bloqueados, perdidos por questões climáticas</t>
  </si>
  <si>
    <t>Patrimônio Arqueológico</t>
  </si>
  <si>
    <t>Custos e atrasos associados com descobertas arqueológicas ou outras interferências com patrimônio cultural</t>
  </si>
  <si>
    <t xml:space="preserve"> Insumos e materiais</t>
  </si>
  <si>
    <t>Fornecimento de insumos e/ou equipamentos pelo contratado que não atendam as especificações da Codevasf</t>
  </si>
  <si>
    <t>Desvios de tráfego</t>
  </si>
  <si>
    <t>Custos adicionais para manutenção e operação de desvios de tráfego</t>
  </si>
  <si>
    <t>Restrição de horário de trabalho</t>
  </si>
  <si>
    <t>Restrições para trabalho noturno, fins de semana ou horários determinados</t>
  </si>
  <si>
    <t>Diferença projeto básico/Projeto Executivo. Solução/alteração/ metodologia.</t>
  </si>
  <si>
    <t>Alteração do método construtivo de elementos de drenagem previsto no projeto básico, para adequar às condições de campo encontradas</t>
  </si>
  <si>
    <t>Sinalização provisória – fase de obras</t>
  </si>
  <si>
    <t>Acréscimo de quantitativo, para adequar ao ritmo e à sequência construtiva da obra</t>
  </si>
  <si>
    <t>Linhas de energia (redes de alta e baixa tensão) telecomunicações e saneamento – remanejamento</t>
  </si>
  <si>
    <t>Remanejar interferências</t>
  </si>
  <si>
    <t>Dutos e Tubulações de Gás ou petróleo – remanejamento</t>
  </si>
  <si>
    <t>Remanejar interferências além daquelas claramente previstas no Edital, seus Anexos e no Critério de Pagamento</t>
  </si>
  <si>
    <t>Linhas de energia, redes de telecomunicações e saneamento – interferência executiva</t>
  </si>
  <si>
    <t>Alterar sequência construtiva, devido à reprogramações nos remanejamentos de redes de interferências</t>
  </si>
  <si>
    <t>Licenciamento ambiental</t>
  </si>
  <si>
    <t>Aumento de custos devido ao tempo para atendimento da legislação ambiental</t>
  </si>
  <si>
    <t>Ajuste de escopo</t>
  </si>
  <si>
    <t>Adequação no escopo da contratação, incluindo, entre outros: - extensão de ruas laterais</t>
  </si>
  <si>
    <t>Limpeza de terreno</t>
  </si>
  <si>
    <t>Acréscimo de volume em decorrência de material depositado e/ou encontrado durante a vigência do contrato</t>
  </si>
  <si>
    <t>Greve</t>
  </si>
  <si>
    <t>Ocorrência de greve dos funcionários da contratada</t>
  </si>
  <si>
    <t>Caso Fortuito, Força Maior</t>
  </si>
  <si>
    <t>Situações de obra que configurem caso fortuito ou força maior como enxurradas, escorregamentos, desabamentos, enchentes etc</t>
  </si>
  <si>
    <t>Roubo, furto, vandalismo, depredações, perdas</t>
  </si>
  <si>
    <t>Custos adicionais causados por roubo, furto, vandalismo, depredação ou perda</t>
  </si>
  <si>
    <t>Segurança no trabalho</t>
  </si>
  <si>
    <t>Acidentes de trabalho levando a interrupção ou paralização das obras</t>
  </si>
  <si>
    <t>Legislação</t>
  </si>
  <si>
    <t>Alterações na legislação ou outras normas que impliquem em aumento de custos ou diminuição de faturamento</t>
  </si>
  <si>
    <t>Descarte inadequado de resíduos perigosos</t>
  </si>
  <si>
    <t>Custos de multas ou ações civis públicas por descarte inadequado</t>
  </si>
  <si>
    <t>Anulação</t>
  </si>
  <si>
    <t>Anulação do CONTRATO por vícios insanáveis</t>
  </si>
  <si>
    <t>Danos causados a infraestruturas de terceiros 
e de órgãos públicos</t>
  </si>
  <si>
    <t>Custos de Indenização/multa/reparo</t>
  </si>
  <si>
    <t>Ações trabalhistas</t>
  </si>
  <si>
    <t>Custos de condenações, pagamento de ações trabalhistas ou previdenciárias de profissionais contratados ou subcontratados</t>
  </si>
  <si>
    <t>Necessidade de fornecer equipamento, material ou máquina ofertada pela contratada na licitação com alteração de marca ou especificação</t>
  </si>
  <si>
    <t>Alteração do prazo do fornecimento</t>
  </si>
  <si>
    <t>Entrega em desacordo com as especificações do Edital</t>
  </si>
  <si>
    <t xml:space="preserve">Variação cambial do dólar </t>
  </si>
  <si>
    <t>Variação cambial do dólar acima do previsto no item 4</t>
  </si>
  <si>
    <t>Variação da  inflação (IPCA)</t>
  </si>
  <si>
    <t>Greve da Receita Federal do Brasil</t>
  </si>
  <si>
    <t>“Greve de 
caminhoneiros”</t>
  </si>
  <si>
    <t>Aumento dos custos de transporte internacional de cargas</t>
  </si>
  <si>
    <t>Aumento dos custos de fretes</t>
  </si>
  <si>
    <t>Lockdown</t>
  </si>
  <si>
    <t>Dificuldade de aquisições de matéria-prima</t>
  </si>
  <si>
    <t>Estimativa de prazo de entrega</t>
  </si>
  <si>
    <t>Interrupção do contrato</t>
  </si>
  <si>
    <t>Dano no frete dos itens de fornecimento</t>
  </si>
  <si>
    <t>Roubo ou extravio de cargas</t>
  </si>
  <si>
    <t>Alterações Tributárias</t>
  </si>
  <si>
    <t>Variação de local de entrega</t>
  </si>
  <si>
    <t>Férias Coletivas</t>
  </si>
  <si>
    <t>Variação no prazo de pagamentos</t>
  </si>
  <si>
    <t>Ações de Meio Ambiente</t>
  </si>
  <si>
    <t>Montagem / Implantação</t>
  </si>
  <si>
    <t>Clima / Chuvas e Drenagem</t>
  </si>
  <si>
    <t>Modificações das especificações de serviço</t>
  </si>
  <si>
    <t>Segurança dos operários e demais funcionários (acidentes)</t>
  </si>
  <si>
    <t>Variação dos custos dos serviços</t>
  </si>
  <si>
    <t>Ocorrência de furto, danos</t>
  </si>
  <si>
    <t>Local sem acesso</t>
  </si>
  <si>
    <t>Excessos ou carências nas descrições dos itens, cláusulas excludentes e impugnações</t>
  </si>
  <si>
    <t>Questionamentosexcessivos no Pregão</t>
  </si>
  <si>
    <t>Imprecisão nas descrições, preços incompatíveis</t>
  </si>
  <si>
    <t>Licitação deserta</t>
  </si>
  <si>
    <t>Gestão empresarial</t>
  </si>
  <si>
    <t>Falência davencedora</t>
  </si>
  <si>
    <t>Fabricação defeituosa, atendimento às normas de qualidade</t>
  </si>
  <si>
    <t>Materiais com defeito de fabricação/qualidade</t>
  </si>
  <si>
    <t>Participar do evento sem análise completa, tentar ganhar o certame para depois negociar preços com justificativa de pandemia, aumento repentino dos custos e despesas</t>
  </si>
  <si>
    <t>Contratada se recusa assinar contrato</t>
  </si>
  <si>
    <t>Eventos mercadológicos imprevistos, pandemia, restrições de circulação de mercadorias, carência de insumos, transporte de mercadoria com eventos fortuitos</t>
  </si>
  <si>
    <t>Indisponibilidade de produtos</t>
  </si>
  <si>
    <t>Defeitos, não atendimento e não conformidade</t>
  </si>
  <si>
    <t>Exigência de amostra de produtos</t>
  </si>
  <si>
    <t>Desistência do convocado (justificativa), não envio da documentação exigida, planilha de custos mal dimensionada</t>
  </si>
  <si>
    <t>Adjudicar novo licitante</t>
  </si>
  <si>
    <t>Tentativas de atrapalhar certame, empresas desavisadas ou mal intencionadas</t>
  </si>
  <si>
    <t>Proposta do Pregão com valor inferior ao mercado</t>
  </si>
  <si>
    <t>Avaliação e dimensionamento errados</t>
  </si>
  <si>
    <t>Pesquisa de mercado rasa</t>
  </si>
  <si>
    <t>Planejamento – Atraso na contratação do objeto</t>
  </si>
  <si>
    <t>Termo de Referência</t>
  </si>
  <si>
    <t>Seleção do Fornecedor</t>
  </si>
  <si>
    <t xml:space="preserve">Gestão do Contrato
</t>
  </si>
  <si>
    <t>Gestão do Contrato</t>
  </si>
  <si>
    <t xml:space="preserve"> Fiscalização do Contrato</t>
  </si>
  <si>
    <t>Estimativa incorreta no prazo de realização das manutenções</t>
  </si>
  <si>
    <t>Inadequação para provimento dos serviços no formato de disponibilidade, qualidade, quantidade e custo</t>
  </si>
  <si>
    <t>Estimativa incorreta de Prazo</t>
  </si>
  <si>
    <t>Custo dos Insumos/programa</t>
  </si>
  <si>
    <t>Restrição de horário de Trabalho</t>
  </si>
  <si>
    <t>Danos causados a Infraestruturas de terceiros e de órgãos públicos ou a estrutura da Codevasf</t>
  </si>
  <si>
    <t>Ações Trabalhistas</t>
  </si>
  <si>
    <t>Dificuldade com Equipes de trabalho</t>
  </si>
  <si>
    <t>Dificuldade com contratação de pessoal</t>
  </si>
  <si>
    <t>Grande variação de volume de atividades previstas</t>
  </si>
  <si>
    <t>Manutenção da Licença de Instalação</t>
  </si>
  <si>
    <t>Especificações e normativos</t>
  </si>
  <si>
    <t xml:space="preserve"> Índices de reajustamento</t>
  </si>
  <si>
    <t>Deficiência no desempenho dos serviços</t>
  </si>
  <si>
    <t>Caso fortuito ou força maior</t>
  </si>
  <si>
    <t xml:space="preserve"> Fato do príncipe ou Fato da administração</t>
  </si>
  <si>
    <t>Orçamento Público</t>
  </si>
  <si>
    <t xml:space="preserve"> Qualificação Profissional, Econômica ou Jurídica</t>
  </si>
  <si>
    <t>Obrigações Trabalhistas</t>
  </si>
  <si>
    <t>Subconcessão de empreendimento ou finalização de serviços em prazo inferior ao previsto</t>
  </si>
  <si>
    <t>Erros de execução por subcontratadas</t>
  </si>
  <si>
    <t>Projeto</t>
  </si>
  <si>
    <t>Licenciamento Ambiental</t>
  </si>
  <si>
    <t>Vícios ocultos</t>
  </si>
  <si>
    <t xml:space="preserve">Fato Príncipe </t>
  </si>
  <si>
    <t>Erro de execução por subcontratadas</t>
  </si>
  <si>
    <t>Desapropriações e Liberação de Áreas</t>
  </si>
  <si>
    <t>Patrimônio artístico e cultural</t>
  </si>
  <si>
    <t>Variação Climática</t>
  </si>
  <si>
    <t>Econômico-financeira</t>
  </si>
  <si>
    <t xml:space="preserve">Orçamento Público </t>
  </si>
  <si>
    <t>Indisponibilidade de recursosorçamentários para a contratação doobjeto</t>
  </si>
  <si>
    <t>Atraso na contratação do objeto</t>
  </si>
  <si>
    <t>Estimativa de preços inadequada; Coleta insuficiente de fontes de pesquisa</t>
  </si>
  <si>
    <t>Dificuldade de obtenção de propostas/participantes no processo licitatório</t>
  </si>
  <si>
    <t>Inconformidade de cumprimento de exigências do processo licitatório</t>
  </si>
  <si>
    <t>Atraso no processo Licitatório</t>
  </si>
  <si>
    <t>Não assinatura do contrato nos prazos estabelicidos</t>
  </si>
  <si>
    <t>Atraso no início da realização do serviço</t>
  </si>
  <si>
    <t>Especificação insuficiente e fiscalização falha</t>
  </si>
  <si>
    <t>Execução de serviços dissoanantes do orçado</t>
  </si>
  <si>
    <t>Clásulas de penalidades Genéricas</t>
  </si>
  <si>
    <t>Impossibilidade de aplicar penalidades</t>
  </si>
  <si>
    <t>Dificuldade na execução do objeto</t>
  </si>
  <si>
    <t>Variação do escopo, prazo e/ou custos do projeto</t>
  </si>
  <si>
    <t>Contratação de empresa incapaz deexecutar o contrato</t>
  </si>
  <si>
    <t>Inexecução do serviço</t>
  </si>
  <si>
    <t>Não atendimento as cláusulas editalícias/contratuais</t>
  </si>
  <si>
    <t xml:space="preserve">Diminuição do ritmo da obra </t>
  </si>
  <si>
    <t>Paralização da Obra</t>
  </si>
  <si>
    <t xml:space="preserve">Controle tecnológico adicional 
</t>
  </si>
  <si>
    <t>Aumento de escopo</t>
  </si>
  <si>
    <t>Modificação de normas e/ou instruções de serviço</t>
  </si>
  <si>
    <t>Caso fortuito ou forca maior</t>
  </si>
  <si>
    <t>Definição inadequada do serviço no memorial descritivo</t>
  </si>
  <si>
    <t>Dificuldade na elaboração da Planilha Orçamentária</t>
  </si>
  <si>
    <t>Falta de recursos técnicos e humanos para a elaboração dos projetos</t>
  </si>
  <si>
    <t>Falta de informações preliminares, tais como as especificações dos equipamentos, premissas claras do serviço, dentre outras</t>
  </si>
  <si>
    <t>Não inclusão dos serviços no plano plurianual</t>
  </si>
  <si>
    <t>Ausência de previsão de recursos orçamentários que assegurem o pagamento mensal das manutenções/operações aserem executadas no exercício financeiro em curso</t>
  </si>
  <si>
    <t>Exigências desnecessárias de caráter restritivo no edital,especialmente no que diz respeito à capacitação técnica dos responsáveis técnicos e técnico operacional da empresa</t>
  </si>
  <si>
    <t>Ausência de critério de aceitabilidade de preços global e unitário no edital de licitação</t>
  </si>
  <si>
    <t>Modalidade de licitação incompatível</t>
  </si>
  <si>
    <t>Ausência de devida publicidade de todas as etapas da licitação</t>
  </si>
  <si>
    <t>Ausência de exame e aprovação preliminar por assessoria jurídica da Administração das minutas de editais de licitação, contratos, acordos, convênios e ajustes</t>
  </si>
  <si>
    <t>Não conformidade da proposta vencedora com os requisitos do edital e, conforme o caso, com ospreços máximos fixados pelo órgão contratante</t>
  </si>
  <si>
    <t>Paralisação da licitação por medida judicial ou intervenção de órgão de controle</t>
  </si>
  <si>
    <t>Não homologação da licitação pelo ordenador de despesas</t>
  </si>
  <si>
    <t>Ausência de aditivos contratuais para contemplar eventuais 
alterações na rotina de manutenção e operação ou relação de equipamentos/materiais constantes no contrato</t>
  </si>
  <si>
    <t>Falta de justificativa de acréscimos ou supressões de serviços</t>
  </si>
  <si>
    <t>Extrapolação quanto aos acréscimos ou supressões de serviços dos limites definidos na Lei nº 13.303/2016</t>
  </si>
  <si>
    <t>Alterações sem justificativas coerentes e consistentes dequantitativos, reduzindo quantidades de serviços cotados e preços muito baixos ou aumentando quantidades de serviços cotados a preços muito altos, podendo gerar sobrepreço e superfaturamento (jogo de planilhas)</t>
  </si>
  <si>
    <t>Acréscimo de serviços contratados por preçosunitários diferentes da planilha orçamentária apresentada na licitação</t>
  </si>
  <si>
    <t>Acréscimo de serviços cujos preços unitários são contemplados na planilha original, porém acima dos praticados no mercado</t>
  </si>
  <si>
    <t>Execução de serviços não previstos no contrato original e sem seus termos aditivos</t>
  </si>
  <si>
    <t>Subcontratação não admitida no edital e no contrato</t>
  </si>
  <si>
    <t>Contrato encerrado com objeto inconcluso</t>
  </si>
  <si>
    <t>Prorrogação de prazo sem justificativa</t>
  </si>
  <si>
    <t>Falha na prestação de serviços pelos fornecedores econtratados</t>
  </si>
  <si>
    <t>Falta de documentação legal das empresas subcontratadas</t>
  </si>
  <si>
    <t>Atraso ou problema na disponibilidade de equipamentos e materiais de apoio de responsabilidade da contratada</t>
  </si>
  <si>
    <t>Rejeição de material e serviço</t>
  </si>
  <si>
    <t>Turnouver de funcionários da contratada, desídia, falta de comprometimento</t>
  </si>
  <si>
    <t>Remanejamento de equipamentos de instalações ocupadas que serão reformadas</t>
  </si>
  <si>
    <t>Mudanças ou alterações na rotina ou elementos da manutenção</t>
  </si>
  <si>
    <t>Imprevistos e riscos não identificados</t>
  </si>
  <si>
    <t>Danos materiais e corporais causados a terceiros em decorrência dos trabalhos pertinentes à manutenção e à operação dos perímetros</t>
  </si>
  <si>
    <t>Danos a propriedades adjacentes ou próximas aos serviços</t>
  </si>
  <si>
    <t>Tumultos, greves e impedimentos equivalentes à continuidade dos serviços</t>
  </si>
  <si>
    <t>Paralisação por intempérie, alagamento, incêndio ou outro sinistro qualquer</t>
  </si>
  <si>
    <t>Mudança estratégica da instituição</t>
  </si>
  <si>
    <t>Pagamento de serviços não efetivamente executados</t>
  </si>
  <si>
    <t>Pagamento de serviços executados, porém não aprovados pela fiscalização</t>
  </si>
  <si>
    <t>Pagamento de serviços manutenção/operação paralisada</t>
  </si>
  <si>
    <t>Falta de comprovação e conferência pela fiscalizaçãodos serviços executados</t>
  </si>
  <si>
    <t>Divergência entre as manutenções executadas/atestadas e osvalores efetivamente pagos</t>
  </si>
  <si>
    <t>Inconsistência e incoerência nos relatórios gerenciais e final</t>
  </si>
  <si>
    <t>Superfaturamento</t>
  </si>
  <si>
    <t>Ausência de recebimento pela fiscalização dos relatórios gerenciais e final</t>
  </si>
  <si>
    <t>Atraso na entrega dos relatórios ou execução dos serviços que comprove a adequação do objeto aos termos contratuais</t>
  </si>
  <si>
    <t>Descumprimento de condições descritas no edital de licitação e no contrato para a execução dos serviços de manutenção e operação</t>
  </si>
  <si>
    <t>Descumprimento dos prazos de execução dos serviços previsto no contrato e em seus termos aditivos</t>
  </si>
  <si>
    <t>Recebimento de relatórios e serviços com falhas visíveis de execução</t>
  </si>
  <si>
    <t>Defeitos técnicos durante o período de responsabilidade legal da contratada</t>
  </si>
  <si>
    <t>Necessidade de fornecerequipamento, material ou máquina ofertada pela contratada na licitação com alteração de marca ou especificação</t>
  </si>
  <si>
    <t>Variação cambial do dólar</t>
  </si>
  <si>
    <t>Variação da inflação (IPCA)</t>
  </si>
  <si>
    <t>“Greve de caminhoneiros”</t>
  </si>
  <si>
    <t>Dano na descarga dos itens de fornecimento</t>
  </si>
  <si>
    <t>Alteração prorrogação de prazo</t>
  </si>
  <si>
    <t>Oscilações ordinárias de custos de insumo</t>
  </si>
  <si>
    <t>Oscilações anormais de custos de insumos</t>
  </si>
  <si>
    <t>Oscilações no prazo de pagamentos</t>
  </si>
  <si>
    <t>Afastamentos temporários de mão de obra qualificada</t>
  </si>
  <si>
    <t>Afastamentos permanente de mão de obra qualificada</t>
  </si>
  <si>
    <t>Variação de quantitativos de levantamentos de campo</t>
  </si>
  <si>
    <t>Condições climáticas adversas</t>
  </si>
  <si>
    <t>Risco regulatório</t>
  </si>
  <si>
    <t>Baixa capacidade operacional, administrativa e logística</t>
  </si>
  <si>
    <t>Baixa capacidade técnica e profissional</t>
  </si>
  <si>
    <t>Incapacidade técnica</t>
  </si>
  <si>
    <t>Falência da empresa</t>
  </si>
  <si>
    <t>Cumprimento das condicionantes da licença ambiental e/ou dos requisitos técnicos dos órgãos envolvidos (Prefeitura, órgão ambiental, DNIT, IPHAN, DER, etc. )</t>
  </si>
  <si>
    <t>Não definir corretamento a quantidade, a dimensão, as características operacionais dos equipamentos a serem empregados, a metodologia e os procedimentos para a execução do objeto, obedecendo as premissas deste Termo de Referência</t>
  </si>
  <si>
    <t>Atrasos no cronograma devido à indisponibilidade de insumos necessários ao início ou continuidade da obra</t>
  </si>
  <si>
    <t>Refazer serviços danificados por chuva ou outro fenômeno da natureza que acarretem atraso no cronograma original e/ou aumento dos custos</t>
  </si>
  <si>
    <t>Custos e/ou atrasos no cronograma associados com descobertas arqueológicas e/ou outras interferências relaciondas com patrimônio cultural</t>
  </si>
  <si>
    <t>Perecimento, destruição, roubo, furto, perda ou quaisquer outros tipos de danos causados aos bens e equipamentos da CONTRATADA, responsabilidade que não é reduzida ou excluída em virtude da fiscalização da CONTRATANTE</t>
  </si>
  <si>
    <t>Responsabilidade civil, administrativa e criminal por danos ambientais decorrentes da operação, ou descarte inadequado de resíduos perigosos</t>
  </si>
  <si>
    <t>Prejuízos causados a terceiros, pela CONTRATADA ou seus administradores, empregados, prepostos ou prestadores de serviços ou qualquer outra pessoa física ou jurídica a ela vinculada, no exercício das atividades abrangidas pela CONTRATADA</t>
  </si>
  <si>
    <t>Custos associdos ao remanejamento de elementos interferentes, como linhas de energia (redes de alta e baixa tensão) telecomunicações e saneamento, Dutos e Tubulações de Gás ou petróleo</t>
  </si>
  <si>
    <t>Obtenção de licenças, permissões e autorizações relativas à execução do contrato</t>
  </si>
  <si>
    <t>Descumprimento, pela CONTRATANTE, de suas obrigações contratuais ou regulamentares, incluindo, mas não se limitando, ao descumprimento de prazos aplicáveis previstos neste Contrato e/ou na legislação vigente</t>
  </si>
  <si>
    <t>Alterações na legislação e regulamentação, inclusive acerca de criação, alteração ou extinção de tributos ou encargos, que alterem a composição econômico financeira do Contrato,excetuada a legislação dos tributos sobre a renda</t>
  </si>
  <si>
    <t>Alteração unilateral no Contrato, por iniciativa da CONTRATANTE, por inclusão e modificação de obras e serviços que afetem o equilíbrio econômico financeiro</t>
  </si>
  <si>
    <t>Caso fortuito, força maior, fato do príncipe ou fato da administração que provoque impacto econômico financeiro no Contratoe impeça ou retarde a execução da obra</t>
  </si>
  <si>
    <t>Não contratação dos serviços</t>
  </si>
  <si>
    <t>Não realização no prazo da proposta</t>
  </si>
  <si>
    <t>Comprometimento das atividades necessárias da Assessoria</t>
  </si>
  <si>
    <t>Indisponibilidade de recursos financeiros para a contratação do objeto</t>
  </si>
  <si>
    <t>Falta de retorno aos demandantes da PR/SL com o suporte necessário</t>
  </si>
  <si>
    <t>Não utilização dos serviços no momento devido</t>
  </si>
  <si>
    <t>Definição de exigências desnecessárias, de caráter restritivo no Edital, especialmente no que diz respeito à capacitação técnica profissional e técnico operacional da empresa</t>
  </si>
  <si>
    <t>Impugnações do Edital de licitação, por motivos diversos,principalmente os relacionados a erros de projetos e/ou orçamento estimativo</t>
  </si>
  <si>
    <t>O certame licitatório restar deserto, caso nenhuma empresa se interesse por sua execução ou fracassado, caso nenhuma das propostas apresentadas estejam dentro dos parâmetros estimados pela Administração</t>
  </si>
  <si>
    <t>A empresa vencedora do certame quando convocada, não assinar o termo de contrato ou não aceitar ou retirar o instrumento equivalente</t>
  </si>
  <si>
    <t>Atrasos na assinatura do contrato ou na entrega das garantias contratuais</t>
  </si>
  <si>
    <t>Impossibilidade de início da obra, após a emissão da Ordem de Serviço, por restrições da Contratante (liberação do local de implantação, necessidade de execução prévia de outro serviço, interferências com outras atividades etc)</t>
  </si>
  <si>
    <t>Alterações no projeto básico/ executivo inicialmente contratados, por solicitação da Contratante</t>
  </si>
  <si>
    <t>Identificação de falhas ou omissões em qualquer das peças, orçamentos, plantas, especificações ou memoriais que compõe a contratação, que sejam irrelevantes</t>
  </si>
  <si>
    <t xml:space="preserve">Identificação de falhas ou omissões em qualquer das peças, orçamentos, plantas, especificações ou memoriais que compõe a contratação, em que a obrigação de fazer pela Contratada esteja expressamente estipulada no instrumento convocatório e/ou seus anexos 
</t>
  </si>
  <si>
    <t>Identificação de falhas ou omissões em qualquer das peças, orçamentos, plantas, especificações ou memoriais que compõe a contratação, que sejam relevantes</t>
  </si>
  <si>
    <t>Diferença entre os quantitativos da planilha de orçamento e os quantitativos que serão efetivamente executados na obra, devido a incertezas inerentes ao objeto ou a alguns serviços que compõe o objeto</t>
  </si>
  <si>
    <t>Preços de insumos que compõe a execução do objeto abaixo do preço de mercado</t>
  </si>
  <si>
    <t>Execução dos serviços com qualidade abaixo da especificada na contratação e/ou em desacordo com normas técnicas e legislações vigentes</t>
  </si>
  <si>
    <t>Alteração da legislação, regulamentos e normas que causem alterações no projeto inicialmente contratado</t>
  </si>
  <si>
    <t>Descumprimento das obrigações trabalhistas, previdenciárias e com FGTS pela Contratada</t>
  </si>
  <si>
    <t>Ocorrência de acidentes de trabalho durante a execução dos serviços</t>
  </si>
  <si>
    <t>Ocorrência de roubos e furtos na obra</t>
  </si>
  <si>
    <t>Atrasos da obra decorrentes de chuvas ou outros eventos climáticos e ambientais</t>
  </si>
  <si>
    <t>Aumento nos custos de quaisquer dos insumos que compõem a execução da obra, não decorrentes de alterações tributárias ou políticas públicas, ensejando aumentos de custos superiores aos índices de reajuste contratual</t>
  </si>
  <si>
    <t>Alteração nos custos de quaisquer dos insumos que compõem a execução da obra, decorrentes de alterações tributárias ou políticas públicas, ensejando aumentos ou redução de custos</t>
  </si>
  <si>
    <t>Prejuízos decorrentes de incêndios, alagamentos da obra ou outros decorrentes de fenômenos climáticos</t>
  </si>
  <si>
    <t>Risco de inadimplência da Contratante</t>
  </si>
  <si>
    <t>Rescisão ou anulação do contrato, por culpa da Contratada</t>
  </si>
  <si>
    <t>Falta de Conhecimento / Falta de tempo hábil para elaboração
Falta de recursos humanos suficientes / Erro no preenchimento</t>
  </si>
  <si>
    <t>Erro na Elaboração do Termo de Referência</t>
  </si>
  <si>
    <t>Má fé ou inobservância do Proponente</t>
  </si>
  <si>
    <t>Apresentação de documentação falsa ou vencida no ato do credenciamento</t>
  </si>
  <si>
    <t>Desatenção no ato da conferência dos documentos</t>
  </si>
  <si>
    <t>Falha na conferência da documentação apresentada</t>
  </si>
  <si>
    <t>Paciente extravia GTO</t>
  </si>
  <si>
    <t>Perca da Guia de Tratamento Odontológico (GTO) Original no momento da Perícia Final</t>
  </si>
  <si>
    <t>Preenchimento manual ilegível ou preenchimento errado</t>
  </si>
  <si>
    <t>Solicitação Médica ilegível ou com codificação errada</t>
  </si>
  <si>
    <t>Trâmite fora do período previsto no cronograma</t>
  </si>
  <si>
    <t>Demora nos trâmites internos do processo administrativo</t>
  </si>
  <si>
    <t>Variação cambial</t>
  </si>
  <si>
    <t>Baixa do valor do dólar</t>
  </si>
  <si>
    <t>Aumento do valor do dólar</t>
  </si>
  <si>
    <t>Falha na Aplicação</t>
  </si>
  <si>
    <t>Manutenção e suporte técnico inadequado para a solução podendo ocasionar a interrupção do fornecimento do serviç</t>
  </si>
  <si>
    <t>Informações sequestradas</t>
  </si>
  <si>
    <t>Ausência de atualização da solução ferindo os critérios de segurança</t>
  </si>
  <si>
    <t>Demora na confeção dos artefatos, demora na análise dos documentos e demora nos trâmites processuais</t>
  </si>
  <si>
    <t>Atraso ou suspensão da licitação</t>
  </si>
  <si>
    <t>Ausência de lances na llicitação ou ausência de obtenção de cotação de preços</t>
  </si>
  <si>
    <t>Falha na estimativa de preços</t>
  </si>
  <si>
    <t xml:space="preserve"> Monitoramento do serviço de e-mail</t>
  </si>
  <si>
    <t>Interrupção do serviço</t>
  </si>
  <si>
    <t>Período e localidade de publicação do processo licitatório e ausência de lances</t>
  </si>
  <si>
    <t>Licitação deserta ou fracassada</t>
  </si>
  <si>
    <t>Levantamento dos requisitos falho</t>
  </si>
  <si>
    <t>Falta de aderência do sistema aos processos da gerência</t>
  </si>
  <si>
    <t>Problemas na descrição dos requisitos</t>
  </si>
  <si>
    <t>Falha no orçamento de implantação</t>
  </si>
  <si>
    <t>Dispersao geografica da organização</t>
  </si>
  <si>
    <t>Priorização de outros projetos pela alta gerência</t>
  </si>
  <si>
    <t>Perda de prioridade do projeto na organização</t>
  </si>
  <si>
    <t>Falta de planejamento na transição dos processos de trabalho</t>
  </si>
  <si>
    <t>lmpacto na rotina de trabalho dos funcionários da organização</t>
  </si>
  <si>
    <t>Não envolvimento dos funcionários no projeto</t>
  </si>
  <si>
    <t>Falta de dedicação total dos funcionarios envolvidos com a implantação da solução</t>
  </si>
  <si>
    <t>Alocação dos funcionários em outras atividades</t>
  </si>
  <si>
    <t>Perda de funcionarios envolvidos com a implantação da solução</t>
  </si>
  <si>
    <t>Aumento das atividades desempenhadas pelos funcionarios</t>
  </si>
  <si>
    <t>Treinamento inadequado</t>
  </si>
  <si>
    <t>Não transferência de conhecimento para a equipe interna por parte da CONTRATADA</t>
  </si>
  <si>
    <t>Falta de preparo técnico dos funcionários na utilização da solução.</t>
  </si>
  <si>
    <t>Levantamento incompleto dos eequisitos</t>
  </si>
  <si>
    <t>Mudanças nos requisitos do sistema</t>
  </si>
  <si>
    <t>Definição inadequada dos requisitos</t>
  </si>
  <si>
    <t>Escolha inadequada do fornecedor da solução</t>
  </si>
  <si>
    <t>Falta de conhecimento dos dados do sistema legado</t>
  </si>
  <si>
    <t>Falta de acurácia nos dados a serem migrados</t>
  </si>
  <si>
    <t>Falta de levantamento de todas as views e integrações utilizadas pelos sistemas legados</t>
  </si>
  <si>
    <t>Dificuldade de integrar a solução com outros sistemas legados da organização</t>
  </si>
  <si>
    <t>Funcionários despreparados para trabalhar com a solução</t>
  </si>
  <si>
    <t>Funcionários envolvidos com a customização do sistema nao estarem preparados para a sua alta complexidade</t>
  </si>
  <si>
    <t>Falta de conhecimento dos processos da empresa pela equipe de treinamento</t>
  </si>
  <si>
    <t>Atraso no cronograma da contratação</t>
  </si>
  <si>
    <t>Sistema não estar totalmente funcional até o término do contrato atual</t>
  </si>
  <si>
    <t>ETPC concluir pela licitação de nova solução</t>
  </si>
  <si>
    <t>Contratada atual não aceitar novo contrato com acrescimo do serviço de consultoria</t>
  </si>
  <si>
    <t>Atraso das entregas da obra</t>
  </si>
  <si>
    <t>Erros técnicos de execução</t>
  </si>
  <si>
    <t>Atraso de pagamento</t>
  </si>
  <si>
    <t>Acidentes e/ou incidentes de trabalho</t>
  </si>
  <si>
    <t>Greve de funcionários da contratada</t>
  </si>
  <si>
    <t>Não cumprimento do contrato</t>
  </si>
  <si>
    <t>Reequilíbrio econômico e financeiro</t>
  </si>
  <si>
    <t>Falta de pesquisa; falta de recursos humanos; Nomeação de pessoas não qualificadas; curto prazo para realização do estudo</t>
  </si>
  <si>
    <t>Estudos preliminares incorretos</t>
  </si>
  <si>
    <t>Especificações incorretas do serviço</t>
  </si>
  <si>
    <t>Estimativa inadequada de preços</t>
  </si>
  <si>
    <t>Falta de capacitação dos servidores; Desconhecimento técnico do elaborador</t>
  </si>
  <si>
    <t>Elaboração do Termo de Referência inadequado</t>
  </si>
  <si>
    <t>Falta de planejamento ou levantamento inadequado das necessidades</t>
  </si>
  <si>
    <t>Aquisição de serviço superior ou inferior à necessidade</t>
  </si>
  <si>
    <t>Desvantagem econômica na execução do serviço</t>
  </si>
  <si>
    <t>Pregão deserto</t>
  </si>
  <si>
    <t>Falta de experiência do pregoeiro; Falta de atenção do pregoeiro e equipede apoio</t>
  </si>
  <si>
    <t>Aceitação de lance inexequível</t>
  </si>
  <si>
    <t>Má fé da empresa; Formação de cartel</t>
  </si>
  <si>
    <t>Fraude</t>
  </si>
  <si>
    <t>Edital mal elaborado; Falta de atenção às normas e legislação vigentes ao elaborar o Edital; Divergência entre o TR e o Edital</t>
  </si>
  <si>
    <t>Impugnação do Edital</t>
  </si>
  <si>
    <t>Falta de análise criteriosa daqualificação econômico-financeira da Empresa; Falta de avaliação da capacidade técnica da Empresa</t>
  </si>
  <si>
    <t>Contratação de Empresaque não tenha capacidade de executar o Contrato</t>
  </si>
  <si>
    <t>Minuta do Contrato mal elaborada no Edital</t>
  </si>
  <si>
    <t>Formalização incorreta do Termo Contratual; Erros de digitação</t>
  </si>
  <si>
    <t>Falta de atuação do Fiscal nãoconferindo se os registros são devidamente anotados</t>
  </si>
  <si>
    <t>Registro inadequado das ocorrências na execução do serviço</t>
  </si>
  <si>
    <t>Falta de qualidade dos materiais utilizados no serviço</t>
  </si>
  <si>
    <t>Não verificação dos materiais empregados pela contratada</t>
  </si>
  <si>
    <t>Fraude; Gestão e Fiscalização inadequada ou ausente</t>
  </si>
  <si>
    <t>Execução do objeto contratual em desacordo com o Contrato</t>
  </si>
  <si>
    <t>Falta de gerenciamento e controle do orçamento destinado ao Contrato, por parte do responsável</t>
  </si>
  <si>
    <t>Falta de empenho vigente para liquidação e pagamento à Contratada</t>
  </si>
  <si>
    <t>Impunidade da Empresa que comete fraude ou descumprimento contratual</t>
  </si>
  <si>
    <t>Falta de acompanhamento do Fiscal e Gestor do Contrato para cada falta cometida; Consequente falta de abertura de processo de penalização; Processo de penalização concluído, sem o devido registro no SICAF e CADIN, no que couber</t>
  </si>
  <si>
    <t>Prejuízo orçamentário para a Administração</t>
  </si>
  <si>
    <t>Rescisão Contratual por inexecução do objeto; Objeto mal executado acarretando desperdício ou dano ao erário</t>
  </si>
  <si>
    <t>Necessidade de alteração do cronograma para execução dos serviços</t>
  </si>
  <si>
    <t>Alteração do roteiro do trabalho de campo</t>
  </si>
  <si>
    <t>Alterações nos trabalhos</t>
  </si>
  <si>
    <t>Necessidade de substituição de prestador de serviço</t>
  </si>
  <si>
    <t>Processos de responsabilidade Civil</t>
  </si>
  <si>
    <t>Reclamação de terceiros</t>
  </si>
  <si>
    <t xml:space="preserve">Ações Trabalhistas </t>
  </si>
  <si>
    <t>Risco de inflação</t>
  </si>
  <si>
    <t xml:space="preserve">Acesso a área </t>
  </si>
  <si>
    <t>Variação climática impeditiva de execução dos serviços</t>
  </si>
  <si>
    <t>Prazo de solicitação</t>
  </si>
  <si>
    <t>Atualização de norma</t>
  </si>
  <si>
    <t>Quebra ou perda de equipamentos</t>
  </si>
  <si>
    <t>Diminuição do ritmo da obra</t>
  </si>
  <si>
    <t>Desapropriação, ambiental e etc</t>
  </si>
  <si>
    <t>Paralisação da obra</t>
  </si>
  <si>
    <t>Controle tecnológico 2adicional</t>
  </si>
  <si>
    <t>Controle tecnológico deficitário</t>
  </si>
  <si>
    <t>Paralização do processo, atrasona conclusão do certame, erratas e mudança no TR</t>
  </si>
  <si>
    <t>Falta de interessados e capacitados para o evento</t>
  </si>
  <si>
    <t>Atraso no processo</t>
  </si>
  <si>
    <t>Acidentes no trabalho, doenças, LER</t>
  </si>
  <si>
    <t>Paralização do processo, atrasos na conclusão das entregas e ter que convocar a próxima colocada</t>
  </si>
  <si>
    <t>Atraso nas entregas</t>
  </si>
  <si>
    <t>Atendimento das necessidades</t>
  </si>
  <si>
    <t>Atraso no certame, novas análises em documentos, desperdício de tempo e trabalho</t>
  </si>
  <si>
    <t>Atrasos, prejudicar certame</t>
  </si>
  <si>
    <t>Preços unitários insuficientes, Preços inexequíveis, cancelamento do certame</t>
  </si>
  <si>
    <t>Indisponibilidade do serviço</t>
  </si>
  <si>
    <t>Estimativa de preços inadequada</t>
  </si>
  <si>
    <t>Não realizar a contração</t>
  </si>
  <si>
    <t>Contratação de empresa incapaz de executar a avença</t>
  </si>
  <si>
    <t>Atraso no início da realização dos serviços</t>
  </si>
  <si>
    <t>Inadimplência da contratada</t>
  </si>
  <si>
    <t>Comprometimento da elaboração do novo ciclo do PEI</t>
  </si>
  <si>
    <t>Não contratação do objeto por meio de processo licitatório</t>
  </si>
  <si>
    <t>Atraso no cronograma do processo licitatório</t>
  </si>
  <si>
    <t>Início do novo ciclo do PEI em atraso; Possível penalidade por parte dos órgãos de Controle</t>
  </si>
  <si>
    <t>Ineficácia na execução</t>
  </si>
  <si>
    <t>Impossibilidade de sancionar o contratado em caso de inexecução do objeto</t>
  </si>
  <si>
    <t>Atraso e/ou aumento de custos e/ou prazos inicialmente previstos</t>
  </si>
  <si>
    <t>Interrupção na execução dos serviços</t>
  </si>
  <si>
    <t>Preço</t>
  </si>
  <si>
    <t>Prazo</t>
  </si>
  <si>
    <t>Preço e Prazo</t>
  </si>
  <si>
    <t>Prazo e qualidade</t>
  </si>
  <si>
    <t>Total</t>
  </si>
  <si>
    <t>Não cumprimento de dispositivos legais</t>
  </si>
  <si>
    <t>Possibilidade de impugnações do edital na fase de seleção do fornecedor ou o certame restar deserto ou fracassado / Atrasos para início e, consequentemente, para entrega da obra</t>
  </si>
  <si>
    <t>Atrasos para início e, consequentemente, para entrega da obra</t>
  </si>
  <si>
    <t>Necessidade de republicação da licitação ou da realização de dispensa de licitação, impactando no planejamento da Coordenação de Licitações do IF Sudeste MG /  Atrasos para início e, consequentemente, para entrega da obra</t>
  </si>
  <si>
    <t>Atrasos para início e, consequentemente, para entrega da obra /  Possibilidade de aumento de custos não previstos, principalmente com mobilização e desmobilização da equipe e de equipamentos, alugúeis de estruturas para abrigar os canteiro de obras, gerenciamento de obras, dentre outros que poderão ser reclamados pela Contratada</t>
  </si>
  <si>
    <t>Aumento dos custos inicialmente previstos para execução do objeto / Possibilidade da ocorrência de atrasos para entrega da obra</t>
  </si>
  <si>
    <t>Alteração dos custos e/ou prazos inicialmente previstos para execução da obra</t>
  </si>
  <si>
    <t>Alteração dos custos inicialmente previstos para execução da obra / Atrasos para conclusão da obra decorrentes da necessidade de refazimento de serviços</t>
  </si>
  <si>
    <t>Prejuízo aos trabalhadores alocados na execução do objeto / Possibilidade de demandas judiciais trabalhistas contra a Contratante</t>
  </si>
  <si>
    <t>Prejuízos ao trabalhador com a ocorrência de lesão corporal ou perturbação funcional que causa a 
morte ou a perda ou redução, permanente ou temporária, da capacidade para o trabalho / Onerar o contrato com a possibilidade de pagamento de indenizações</t>
  </si>
  <si>
    <t>Prejuízos e aumento dos custos inicialmente previstos para execução da obra</t>
  </si>
  <si>
    <t>Atrasos para entrega da obra</t>
  </si>
  <si>
    <t>Alteração dos custos inicialmente previstos para execução da obra</t>
  </si>
  <si>
    <t>Alteração dos custos inicialmente previstos para execução da obra / Atrasos na execução do objeto</t>
  </si>
  <si>
    <t>Em caso de atraso superior a 90 (noventa) dias dos pagamentos devidos pela Administração, o Contratado poderá optar pela suspensão do cumprimento de suas obrigações até que seja normalizada a situação / Atrasos para entrega da obra</t>
  </si>
  <si>
    <t>Atrasos para entrega da obra / Alteração dos custos inicialmente previstos para execução da obra / Alteração dos custos inicialmenteprevistos para execução da obra / Necessidade de realização de nova licitação ou de contratação de remanescente, impactando no planejamento da Coordenação de Licitações e Coordenação de Contratos do IF Sudeste MG</t>
  </si>
  <si>
    <t xml:space="preserve">Possibilidade de pagamento indevido ao 
contratado / Desvio do objeto do contrato / Processo Interno de Apuração de Responsabilidade
</t>
  </si>
  <si>
    <t>Contratação de empresa e/ou profissional indevidos</t>
  </si>
  <si>
    <t>Contratação de empresa e/ou profissional indevidos / Possibilidade de pagamento indevido ao contratado / Processo Interno de 
Apuração de Responsabilidade</t>
  </si>
  <si>
    <t>Possibilidade de não pagamento ao contratado / Desgaste da Companhia com a Empresa de Auditoria e com o Prestador de Serviço Assistencial</t>
  </si>
  <si>
    <t>Retrabalho, pois há devolução da solicitação / Demora na autorização do procedimento, o que gera desgaste com o beneficiário e com o prestador</t>
  </si>
  <si>
    <t>Atraso no cronograma</t>
  </si>
  <si>
    <t xml:space="preserve"> Diminuição do custo do projeto</t>
  </si>
  <si>
    <t>Aumento no custo do projeto</t>
  </si>
  <si>
    <t>Indisponibilidade ao serviço de e-mail</t>
  </si>
  <si>
    <t>Vulnerabilidade das caixas de e-mail</t>
  </si>
  <si>
    <t>Atraso e/ou impossibilidade de finalização do processo 
de contratação; Atraso e/ou impossibilidade de atendimento às 
necessidades de negócio</t>
  </si>
  <si>
    <t>Descontinuidade dos serviços em virtude da indisponibilidade da solução contratada; Queda na qualidade dos serviços, comprometendo os benefícios da contratação; Atraso e/ou impossibilidade de atendimento às necessidades de negócio</t>
  </si>
  <si>
    <t>Subutilização da solução</t>
  </si>
  <si>
    <t>Má utilização do sistema pelas superintendências</t>
  </si>
  <si>
    <t>Dificuldade de aceitação da nova solução pelos funcionários</t>
  </si>
  <si>
    <t>Dificuldade na implantação do sistema</t>
  </si>
  <si>
    <t>Atraso no conograma da implantação</t>
  </si>
  <si>
    <t>Resistência dos funcionários à implantação da solução</t>
  </si>
  <si>
    <t>Dependência do suporte da CONTRATADA</t>
  </si>
  <si>
    <t>Aumento do custo e do prazo do projeto</t>
  </si>
  <si>
    <t>Dificuldade na implantação do sistema e inadequação da solução</t>
  </si>
  <si>
    <t>Atraso na implantação, perda do histórico das informações e retrabalho para cadastrar os dados</t>
  </si>
  <si>
    <t>Precariedade entre a troca de informações do sistema legado e do sistema contratado</t>
  </si>
  <si>
    <t>Problemas com a configuração do sistema</t>
  </si>
  <si>
    <t>Má utilização do sistema</t>
  </si>
  <si>
    <t>Ficar sem o suporte do sistema atual</t>
  </si>
  <si>
    <t>Dificuldade na migração dos dados</t>
  </si>
  <si>
    <t>Risco Residual</t>
  </si>
  <si>
    <t>Processos de trabalho</t>
  </si>
  <si>
    <t>Companhia de Desenvolvimento dos Vales do São Francisco e do Parnaíba</t>
  </si>
  <si>
    <t>Tipo de Risco</t>
  </si>
  <si>
    <t>Risco Institucional</t>
  </si>
  <si>
    <t>À Definir</t>
  </si>
  <si>
    <t>Pessoas</t>
  </si>
  <si>
    <t>Acúmulo excessivo de despesas inscritas em Restos a Pagar a cada exercício, por falha no planejamento das áreas executoras quanto à utilização desses créditos</t>
  </si>
  <si>
    <t>Alta rotatividade (Gestores e pontos focais)</t>
  </si>
  <si>
    <t>Alteração de Portaria ou de posicionamento do analista do órgão ambiental durante a elaboração do estudo e/ou acompanhamento ineficaz do andamento dos estudos por parte do fiscal de gestão do contrato para elaboração do estudo ambiental</t>
  </si>
  <si>
    <t>Alteração, por parte do Ministério da Economia, das datas limites para alterações orçamentárias</t>
  </si>
  <si>
    <t>Alterações de padrão de envio das informações pela Receita Federal</t>
  </si>
  <si>
    <t>Aprovação incompatível da LOA com as necessidades orçamentárias planejadas pela AI a presidência</t>
  </si>
  <si>
    <t>Atraso no envio dos relatórios de fechamento para lançamento das informações no SIAFI</t>
  </si>
  <si>
    <t>Aumento de projetos pela expansão da empresa</t>
  </si>
  <si>
    <t>Ausência de ações estruturadas a partir dos resultados das pesquisas de opinião para o clima organizacional</t>
  </si>
  <si>
    <t>Ausência de dados de produção agropecuária dos novos PPIs e das novas áreas de atuação da empresa</t>
  </si>
  <si>
    <t>Ausência de dimensionamento de quadro de pessoal</t>
  </si>
  <si>
    <t>Ausência de diretrizes da política de indicação e do plano sucessório e alta rotatividade na gestão da GPE</t>
  </si>
  <si>
    <t>Ausência de diretrizes estabelecidas para implementação das obras de pavimentação e de pontes modulares</t>
  </si>
  <si>
    <t>Ausência de documentos técnicos padrões para projetos estruturantes</t>
  </si>
  <si>
    <t>Ausência de estrutura de unidades na gerência</t>
  </si>
  <si>
    <t>Ausência de identificação dos requisitos de resiliência para todas as condições operacionais</t>
  </si>
  <si>
    <t>Ausência de informações integradas</t>
  </si>
  <si>
    <t>Ausência de laudos técnicos das condições de ambientes de trabalho - LTCAT nos estabelecimentos de atuação Codevasf</t>
  </si>
  <si>
    <t>Ausência de mapeamento das competências dos empregados da empresa</t>
  </si>
  <si>
    <t>Ausência de método de levantamento eficaz e seguro dos dados de produção agropecuária dos PPIs</t>
  </si>
  <si>
    <t>Ausência de normativos de processo seletivo interno</t>
  </si>
  <si>
    <t>Ausência de orientações ao usuário sobre o bom emprego dos recursos de Tecnologia da Informação</t>
  </si>
  <si>
    <t>Ausência de orientações e procedimentos padrões / operacionais</t>
  </si>
  <si>
    <t>Ausência de padronização e prioridade de processos, procedimentos e métodos de trabalho de operação e manutenção de barragens</t>
  </si>
  <si>
    <t>Ausência de planos de resposta (Resposta a Incidentes e Continuidade de Negócios) e planos de recuperação (Recuperação de Incidentes e Recuperação de Desastres)</t>
  </si>
  <si>
    <t>Ausência de previsão orçamentária/financeira para pagamento de taxas e execução de serviços ambientais</t>
  </si>
  <si>
    <t>Ausência de procedimentos e normativos específicos, e/ou normativos/formulários desatualizados</t>
  </si>
  <si>
    <t>Ausência de procedimentos padronizados na homologação de atestados médicos</t>
  </si>
  <si>
    <t>Ausência de processo estabelecido com participação dos conselhos e da liderança executiva, para endereçamento das propostas de melhoria e formulação de novos controles internos da gestão</t>
  </si>
  <si>
    <t>Ausência de processo estabelecido e padronizado para acompanhamento e monitoramento de obras de pavimentação e de pontes modulares</t>
  </si>
  <si>
    <t>Ausência de processo/procedimento para avaliar a priorização os beneficiários</t>
  </si>
  <si>
    <t>Ausência de processos avaliativos estruturados para análise de metas</t>
  </si>
  <si>
    <t>Ausência de processos de conformidade legal</t>
  </si>
  <si>
    <t>Ausência de processos, procedimentos e métodos de trabalho padronizados no suporte a priorizações e validações de demandas por iniciativas direcionada à gerência</t>
  </si>
  <si>
    <t>Ausência de regularidades fiscais, trabalhistas, de tributos, e ou falta de fiscalização operacional e eficiente nas OIs</t>
  </si>
  <si>
    <t>ausência de rigor/brechas na legislação de licitação</t>
  </si>
  <si>
    <t>Ausência de sistema adequado</t>
  </si>
  <si>
    <t>Ausência de sistema para o registro, tratamento e apresentação dos dados da produção agropecuária dos PPIs</t>
  </si>
  <si>
    <t>Ausência de solução/ferramenta adequada</t>
  </si>
  <si>
    <t>Ausência de um processo estruturado para sucessão em cargos de gestão</t>
  </si>
  <si>
    <t>Ausência de um processo para disponibilização e atualização de perfis de competência centrados em habilidades cognitivas, técnicas e comportamentais para ocupações críticas</t>
  </si>
  <si>
    <t>Ausência de um sistema que garanta o cumprimento da Lei Geral de Proteção de Dados (LGPD)</t>
  </si>
  <si>
    <t>Ausência de uma política de backup alinhada às necessidades do negócio com informações e parâmetros de sistemas de suporte em conformidade com as necessidades do negócio</t>
  </si>
  <si>
    <t>Ausência de unidades regionais (rebatimento)</t>
  </si>
  <si>
    <t>Ausência de uniformidade na interpretação da legislação Agrário e normativos da Codevasf entre setores da Codevasf</t>
  </si>
  <si>
    <t>Ausência ou desatualização de um processo estabelecido e padronizado para atendimento a demandas externas e internas</t>
  </si>
  <si>
    <t>Ausência ou ineficácia de método/sistema de levantamento dos dados de produção agropecuária dos PPIs</t>
  </si>
  <si>
    <t>Baixa integração de sistemas legados, ausência de sistemas integrados e ineficiência dos sistemas</t>
  </si>
  <si>
    <t>Baixa maturidade institucional em atuações transversais e desinteresse em atuar de forma orientada a métodos</t>
  </si>
  <si>
    <t>Capacitação insuficiente</t>
  </si>
  <si>
    <t>Capacitação insuficiente dos profissionais dos Centros de Recursos Pesqueiros e sobrecarga de atribuições para o chefe do Centro</t>
  </si>
  <si>
    <t>Capacitação insuficiente em ferramentas de monitoramento e em acompanhamento de políticas públicas</t>
  </si>
  <si>
    <t>Capacitação insuficiente em gestão de contratos (macroprocesso)</t>
  </si>
  <si>
    <t>Capacitação insuficiente para se proceder à coleta e à análise prévia dos dados de produção agropecuária dos PPIs</t>
  </si>
  <si>
    <t>Conflitos normativos ocasionados por direcionamentos e influências de partes interessadas</t>
  </si>
  <si>
    <t>Contingenciamento de recursos públicos por dificuldades econômicas nacional e mundial</t>
  </si>
  <si>
    <t>Contingenciamentos orçamentários e financeiros</t>
  </si>
  <si>
    <t>Deficiência de inventário de dispositivos físicos e de sistemas, gerando desconhecimento e ausência de um processo recorrente estabelecido para manter a atualização de software básico (drivers, firmwares, OS e etc.)</t>
  </si>
  <si>
    <t>Deficiência ou falha na instrução de processos e documentos</t>
  </si>
  <si>
    <t>Deficiência qualitativa e quantitativa da equipe</t>
  </si>
  <si>
    <t>Demanda acentuada das novas áreas de atuação da Codevasf, falta de acesso ou domínio das equipes sobre as ferramentas sistêmicas de controle e ausência de procedimentos e normativos específicos</t>
  </si>
  <si>
    <t>Demandas externas conflitantes com as políticas públicas</t>
  </si>
  <si>
    <t>Demora na liberação dos recursos orçamentários por parte do Ministério do Desenvolvimento Regional para a conclusão dos procedimentos licitatórios</t>
  </si>
  <si>
    <t>Dependência excessiva do órgão com relação à solução contratada</t>
  </si>
  <si>
    <t>Desatenção do responsável e dificuldade no manuseio da ferramenta</t>
  </si>
  <si>
    <t>Desconhecimento dos processos de trabalhos pelas Organizações de Irrigantes (OI); Falta de cobrança de elaboração do POA em tempo hábil; normativo do K2 desatualizado</t>
  </si>
  <si>
    <t>Desconhecimento e priorização dos ativos críticos de TI em suportar o negócio</t>
  </si>
  <si>
    <t>Descumprimento de normativos</t>
  </si>
  <si>
    <t>Devido à interferência externa ou política</t>
  </si>
  <si>
    <t>Devido à não priorização da demanda por unidade orgânica que fornecerá dados e informações demandadas no prazo acordado com o profissional de imprensa</t>
  </si>
  <si>
    <t>Dificuldade da área de negócio em repassar a necessidade ou a baixa experiência do analista de negócio pelo excesso de requisitos desnecessários</t>
  </si>
  <si>
    <t>Dificuldade de entendimento dos benefícios decorrentes do emprego do gerenciamento de riscos</t>
  </si>
  <si>
    <t>Dificuldade em definir indicadores, metodologias e metas no PEI</t>
  </si>
  <si>
    <t>Dificuldade em modernizar instrumentos e processos de trabalho e à limitação de sistema tecnológico</t>
  </si>
  <si>
    <t>Dificuldade na definição de escopo, requisitos e regras de negócio pela área demandante, falta de participação da área requisitante da solução de TI, especialmente com relação à construção e à manutenção da solução</t>
  </si>
  <si>
    <t>Dificuldades no levantamento das características do público-alvo beneficiário, bem como na precificação dos itens de despesa do projeto</t>
  </si>
  <si>
    <t>Diretrizes existentes insuficientes e desatualizados</t>
  </si>
  <si>
    <t>Discricionariedade dos gestores em decidir pelo não atendimento à demanda de imprensa por insegurança ou negligência quanto à obrigação legal da transparência e do direito à informação</t>
  </si>
  <si>
    <t>Documentação incorreta ou incompleta pelas áreas</t>
  </si>
  <si>
    <t>Documentação indevida e desatualizada dos contatos ou indisponibilidade de contato para apoio à solução de incidente</t>
  </si>
  <si>
    <t>Empresa não compreender, no planejamento, os Centros como unidades administrativas (não apresenta recursos para as despesas administrativas)</t>
  </si>
  <si>
    <t>Envio do processo ou documentação fora do prazo do recolhimento de impostos</t>
  </si>
  <si>
    <t>Erro na estimativa de quantidades maior ou menor que as necessidades da organização em processos de contratação de produtos e serviços</t>
  </si>
  <si>
    <t>Especificações técnicas insuficientes ou deficitárias para contratação da solução segundo as necessidades da área demandante</t>
  </si>
  <si>
    <t>Especificações técnicas restritas para contratação da solução</t>
  </si>
  <si>
    <t>Falha, por parte das áreas executoras, na mensuração do orçamento necessário para a execução de iniciativas de sua competência</t>
  </si>
  <si>
    <t>Falhas em sistemas operacionais internos</t>
  </si>
  <si>
    <t>Falta de ajustes, atualizações e conclusão do sistema de informação, aplicada à gestão fundiária</t>
  </si>
  <si>
    <t>Falta de alinhamento entre a gerência e a equipe</t>
  </si>
  <si>
    <t>Falta de análise dos requisitos elaborados no Termo de Referência pelas áreas competentes e Contratação direta (dispensa ou inexigibilidade)</t>
  </si>
  <si>
    <t>Falta de classificação interna do tipo de informações sensíveis</t>
  </si>
  <si>
    <t>Falta de cultura dos empregados na utilização das informações no acervo da Biblioteca</t>
  </si>
  <si>
    <t>Falta de divulgação do material digitalizado e pouco acesso dos usuários ao Repositório Digital</t>
  </si>
  <si>
    <t>Falta de gestão de manutenção preventiva, com a identificação de possíveis falhas e quedas de desempenho ou defeitos em estágio inicial</t>
  </si>
  <si>
    <t>Falta de implementação de mecanismos de gestão e governança e não atendimento de boa parte das orientações de gestão e governança dos órgãos de controle</t>
  </si>
  <si>
    <t>Falta de informações das áreas pertinentes sobre os dados solicitados para análise</t>
  </si>
  <si>
    <t>Falta de integração da Plataforma + Brasil com o módulo do sistema SIGEO</t>
  </si>
  <si>
    <t>Falta de mecanismos e procedimentos adequados para o controle efetivo do acesso, concessão de perfis de acesso a sistemas de informação e a outros recursos a funcionários da contratada</t>
  </si>
  <si>
    <t>Falta de motivação concreta compatível com responsabilização da função</t>
  </si>
  <si>
    <t>Falta de padronização dos procedimentos</t>
  </si>
  <si>
    <t>Falta de padronização dos procedimentos e processos</t>
  </si>
  <si>
    <t>Falta de planejamento da operacionalização e manutenção das infraestruturas</t>
  </si>
  <si>
    <t>Falta de planejamento por parte da contratante e intempestividade da contratante para adequação de infraestrutura básica de TI</t>
  </si>
  <si>
    <t>Falta de prioridade na destinação de recursos orçamentários e financeiros</t>
  </si>
  <si>
    <t>Falta de priorização da área no levantamento das informações necessárias para alegação do direito</t>
  </si>
  <si>
    <t>Falta de rebatimentos regionais</t>
  </si>
  <si>
    <t>Falta de Recursos Financeiros/Contingenciamento por parte do Ministério do Desenvolvimento Regional</t>
  </si>
  <si>
    <t>Falta de registro em base de conhecimento</t>
  </si>
  <si>
    <t>Falta de uniformidade de processos de gestão de faturamento e renegociação de dívida entre Sede e Superintendências</t>
  </si>
  <si>
    <t>Falta de visão da equipe da Biblioteca na conversão do formato impresso para o formato digital, bem como investimentos para esse fim e manter o acervo informacional em formato impresso</t>
  </si>
  <si>
    <t>Falta e falha de rotinas automatizadas/sistematizada para a realização da intervenção necessária e acesso as informações diretamente no Banco de dados</t>
  </si>
  <si>
    <t>Fatos fortuitos em campo que impossibilitem a execução de cronograma</t>
  </si>
  <si>
    <t>Fatos fortuitos em campo que impossibilitem a execução de cronograma do contrato</t>
  </si>
  <si>
    <t>Fatos fortuitos em campo que impossibilitem a execução de cronograma e/ou ausência de previsão orçamentária/financeira para pagamento de taxas e execução de serviços ambientais</t>
  </si>
  <si>
    <t>Fornecimento de dados e/ou informações indefinidas ou incompletas procedentes das unidades orgânicas gestoras dos empreendimentos da Codevasf. Formalização tardia das solicitações para regularização ambiental</t>
  </si>
  <si>
    <t>Forte concentração de demandas jurídicas na formulação de instrumentos pactuados pela Empresa face à sazonalidade no aporte de recursos</t>
  </si>
  <si>
    <t>Imparcialidade e falta de objetividade das áreas interessadas no repasse das informações de segurança do trabalho</t>
  </si>
  <si>
    <t>Imposições que comprometem a coerência técnica dos dados e das informações relativas à produção agropecuária</t>
  </si>
  <si>
    <t>Imposições que comprometem a coerência técnica dos dados e das respectivas informações relativas à produção agropecuária dos projetos públicos de irrigação</t>
  </si>
  <si>
    <t>Impossibilidade ou delonga no atendimento a solicitações de suporte segundo as necessidades do negócio pela expansão da área de atuação da Codevasf sem planejamento suficiente para suportar as operações de TI</t>
  </si>
  <si>
    <t>Inexploração das unidades parcelares (falta de créditos dos irrigantes) e/ou inadimplência</t>
  </si>
  <si>
    <t>Influências políticas</t>
  </si>
  <si>
    <t>Informações ou dados insuficientes ou imprecisos para a defesa processual das áreas relacionadas</t>
  </si>
  <si>
    <t>Ingerências políticas da alta gestão em trabalhos técnicos</t>
  </si>
  <si>
    <t>Inobservância ou falha na validação da conformidade processual decorrente da ausência de procedimentos</t>
  </si>
  <si>
    <t>Inobservância ou falha na validação da conformidade processual decorrente da deficiência de conhecimento</t>
  </si>
  <si>
    <t>Insegurança ou negligência na coleta, tratamento e disponibilização de dados e informações</t>
  </si>
  <si>
    <t>Insuficiência do sistema interno</t>
  </si>
  <si>
    <t>Insuficiência do sistema SICOB em relação às funcionalidades</t>
  </si>
  <si>
    <t>Insuficiência orçamentário e financeiro</t>
  </si>
  <si>
    <t>Integração deficiente da Codevasf com os Municípios</t>
  </si>
  <si>
    <t>Integração deficiente de informação das áreas envolvidas, prazos exíguos e volume de demandas</t>
  </si>
  <si>
    <t>Integração deficiente do SISJUR com sistemas internos da CODEVASF</t>
  </si>
  <si>
    <t>Integração deficiente e não complementar estabelecida entre as instâncias internas de supervisão</t>
  </si>
  <si>
    <t>Interferência externa na tomada de decisões para a alienação e aquisição de terras em desacordo com requisitos técnicos</t>
  </si>
  <si>
    <t>Lentidão da empresa em adequar os processos internos às mudanças da legislação de contratos e convênios</t>
  </si>
  <si>
    <t>Limitação de conhecimento na tecnologia disponibilizada</t>
  </si>
  <si>
    <t>Modelo descentralizado de gestão contratual sob responsabilidade das áreas da Empresa com emprego de processos não padronizados; segregação da gestão contratual em duas áreas distintas (PR/SL e AE/GPE/UCC)</t>
  </si>
  <si>
    <t>Monitoramento ineficiente dos objetivos e metas</t>
  </si>
  <si>
    <t>Mudança no planejamento no consumo de energia por parte do Ministério do Desenvolvimento Regional</t>
  </si>
  <si>
    <t>Mudanças de pessoas da área requisitante</t>
  </si>
  <si>
    <t>N/A</t>
  </si>
  <si>
    <t>Não atendimento dos prazos legais de entrega dos estudos exigidos pelo órgão ambiental</t>
  </si>
  <si>
    <t>Não comprometimento de algumas áreas com os projetos e metas estabelecidos</t>
  </si>
  <si>
    <t>Não observância de procedimentos internos e legislação pertinentes para segregação de informações de caráter estratégico e confidencial</t>
  </si>
  <si>
    <t>Não ocorrência de atualização e acompanhamento legal / legislativo relativo a atividade licitatória e a inobservância desses aspectos legais que incidam em demandas de órgãos de controles e/ou processos judiciais</t>
  </si>
  <si>
    <t>Negligência e ou falha na supervisão sistemática e continuada da execução de serviços e fornecimentos em contratos; Conflitos e indefinições nas especificações técnicas mais adequadas durante andamento e execução do contrato</t>
  </si>
  <si>
    <t>Patrocínio em escala insuficiente para imprimir maior celeridade ao processo</t>
  </si>
  <si>
    <t>Pendências no Contrato de Cessão Provisória; Dificuldade de atendimento de requisitos de transferência de titularidade na legislação vigente</t>
  </si>
  <si>
    <t>Perca do profissional qualificado</t>
  </si>
  <si>
    <t>Planejamento sem o envolvimento direto dos responsáveis pelos Projetos de Inclusão Produtiva.</t>
  </si>
  <si>
    <t>Posicionamento do órgão ambiental quanto ao rigor em cumprir com a legislação aplicável ou Alteração na Legislação Ambiental Federal, estadual ou Municipal aplicável, que julgue a Inviabilidade ambiental do empreendimento</t>
  </si>
  <si>
    <t>Possível dificuldade de alinhamento entre a alta gestão e a equipe técnica</t>
  </si>
  <si>
    <t>Possível falta de energia elétrica</t>
  </si>
  <si>
    <t>Prazo limitado para conclusão do serviço incorrendo no cancelamento de recursos</t>
  </si>
  <si>
    <t>Prazos exíguos e atrasos processuais</t>
  </si>
  <si>
    <t>Preenchimento inadequado e insuficiente do SIGEC</t>
  </si>
  <si>
    <t>Preenchimento manual de planilhas</t>
  </si>
  <si>
    <t>Privilégios excessivos ou esquecidos pela equipe de TI e acesso indevido ao sistema de gerenciamento de banco de dados</t>
  </si>
  <si>
    <t>Processo de programação financeira ser complexo e levar vários dias</t>
  </si>
  <si>
    <t>Quadro reduzido de empregados frente a necessidade da empresa</t>
  </si>
  <si>
    <t>Recebimento de informações insuficientes, intempestivas ou incorretas das unidades responsáveis (área fim)</t>
  </si>
  <si>
    <t>Rotinas não otimizadas, Hardware/Software obsoleto e baixa performance do banco de dados</t>
  </si>
  <si>
    <t>Tempo elevado entre o recebimento do bem e a sua doação</t>
  </si>
  <si>
    <t>Urgência da contratação e necessidade de aplicação do recurso orçamentário</t>
  </si>
  <si>
    <t>Utilização inadequada da rubrica de produção para custeio administrativo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</si>
  <si>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</si>
  <si>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</si>
  <si>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</si>
  <si>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</si>
  <si>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</si>
  <si>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</si>
  <si>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</si>
  <si>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</si>
  <si>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</si>
  <si>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</si>
  <si>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</si>
  <si>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</si>
  <si>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</si>
  <si>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</si>
  <si>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</si>
  <si>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</si>
  <si>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</si>
  <si>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</si>
  <si>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</si>
  <si>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</si>
  <si>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</si>
  <si>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</si>
  <si>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</si>
  <si>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</si>
  <si>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</si>
  <si>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</si>
  <si>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</si>
  <si>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</si>
  <si>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</si>
  <si>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</si>
  <si>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</si>
  <si>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</si>
  <si>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</si>
  <si>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</si>
  <si>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</si>
  <si>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</si>
  <si>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</si>
  <si>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</si>
  <si>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</si>
  <si>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</si>
  <si>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</si>
  <si>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</si>
  <si>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</si>
  <si>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</si>
  <si>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</si>
  <si>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</si>
  <si>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</si>
  <si>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</si>
  <si>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LEI 14.133/21 - XXVII - matriz de riscos: cláusula contratual definidora de riscos e de responsabilidades entre as partes e caracterizadora do equilíbrio econômico-financeiro inicial do contrato, em termos de ônus financeiro decorrente de eventos supervenientes à contratação, contendo, no mínimo, as seguintes informações:</t>
  </si>
  <si>
    <t>https://www.conjur.com.br/2023-mar-31/caio-albuquerque-problemas-matriz-alocacao-riscos-mal-formulada/#:~:text=A%20matriz%20de%20riscos%20%C3%A9,para%20prever%20medidas%20de%20mitiga%C3%A7%C3%A3o.</t>
  </si>
  <si>
    <t>https://www.jusbrasil.com.br/doutrina/secao/artigo-6-incisos-xxvii-a-xxxviii-capitulo-iii-das-definicoes-lei-de-licitacoes-e-contratos-administrativos-comentada-lei-14133-21/1440739664#:~:text=A%20Lei%20n%C2%BA%2014.133%2F2021,contratante%20e%20contratado%20ou%20compartilhados.</t>
  </si>
  <si>
    <t>chrome-extension://efaidnbmnnnibpcajpcglclefindmkaj/https://www.cge.ms.gov.br/wp-content/uploads/2024/04/CGE-MS_Guia-de-Gestao-de-Riscos-nas-Contratacoes.pdf</t>
  </si>
  <si>
    <t>Etapa de Contratação</t>
  </si>
  <si>
    <t>RC025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</si>
  <si>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</si>
  <si>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</si>
  <si>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</si>
  <si>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</si>
  <si>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</si>
  <si>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</si>
  <si>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</si>
  <si>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</si>
  <si>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</si>
  <si>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Diagnóstico e Formalização da demanda - Planejamento</t>
  </si>
  <si>
    <t>Fase Preliminar da Contratação - Planejamento</t>
  </si>
  <si>
    <t>Seleção de Fornecedor e Contratação</t>
  </si>
  <si>
    <t>Gestão e Fiscalização do Contrato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</si>
  <si>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</si>
  <si>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</si>
  <si>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</si>
  <si>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</si>
  <si>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</si>
  <si>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</si>
  <si>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</si>
  <si>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</si>
  <si>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</si>
  <si>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</si>
  <si>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</si>
  <si>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</si>
  <si>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</si>
  <si>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</si>
  <si>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</si>
  <si>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</si>
  <si>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</si>
  <si>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</si>
  <si>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</si>
  <si>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</si>
  <si>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</si>
  <si>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</si>
  <si>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</si>
  <si>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</si>
  <si>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</si>
  <si>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</si>
  <si>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</si>
  <si>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</si>
  <si>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</si>
  <si>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</si>
  <si>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</si>
  <si>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</si>
  <si>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</si>
  <si>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</si>
  <si>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</si>
  <si>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</si>
  <si>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</si>
  <si>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</si>
  <si>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</si>
  <si>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</si>
  <si>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</si>
  <si>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</si>
  <si>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</si>
  <si>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</si>
  <si>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</si>
  <si>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</si>
  <si>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</si>
  <si>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</si>
  <si>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</si>
  <si>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</si>
  <si>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dos órgãos colegiados - Diretoria Executiva (DEX) e Conselho de Administração (Consad).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</si>
  <si>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</si>
  <si>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</si>
  <si>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</si>
  <si>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</si>
  <si>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</si>
  <si>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</si>
  <si>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</si>
  <si>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</si>
  <si>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</si>
  <si>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</si>
  <si>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</si>
  <si>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</si>
  <si>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</si>
  <si>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</si>
  <si>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</si>
  <si>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</si>
  <si>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</si>
  <si>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Controles Atenuativos</t>
  </si>
  <si>
    <t>Avaliação dos Controles Existentes</t>
  </si>
  <si>
    <t>Avaliação da eficiência dos Controles, conforme percepção e experiência da Gestão.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</si>
  <si>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</si>
  <si>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</si>
  <si>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</si>
  <si>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</si>
  <si>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</si>
  <si>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</si>
  <si>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</si>
  <si>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</si>
  <si>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</si>
  <si>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</si>
  <si>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</si>
  <si>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</si>
  <si>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</si>
  <si>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</si>
  <si>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</si>
  <si>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</si>
  <si>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Nada a fazer</t>
  </si>
  <si>
    <t>Mitigar</t>
  </si>
  <si>
    <t>Aperfeiçoar controles existentes e/ou implantar novos para mitigar riscos</t>
  </si>
  <si>
    <t>Compartilhar</t>
  </si>
  <si>
    <t>Compartilhar os riscos com terceiros de forma a minimizar prejuízos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</si>
  <si>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</si>
  <si>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</si>
  <si>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</si>
  <si>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</si>
  <si>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</si>
  <si>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</si>
  <si>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</si>
  <si>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</si>
  <si>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</si>
  <si>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</si>
  <si>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</si>
  <si>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inerentes à própria contratação pela Codevasf ou seja, independem do tipo de contrato, porém afetam todos os contratos e podem atingir a Codevasf, caso o risco se materialize.</t>
  </si>
  <si>
    <t xml:space="preserve">São riscos relacionados ao tipo de contrato a ser executado e podem afetar à qualquer contrato daquele mesmo tipo. (aquisição de bens, obras ou serviços). 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</si>
  <si>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</si>
  <si>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</si>
  <si>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</si>
  <si>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</si>
  <si>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</si>
  <si>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</si>
  <si>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</si>
  <si>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</si>
  <si>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</si>
  <si>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</si>
  <si>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Gestão e fiscalização do contrato</t>
  </si>
  <si>
    <t>Variação da inflação (IPCA) - Aumento do IPCA médio do período entre a data do recebimento da ordem de fornecimento até da data de entrega em relação a variação do menor e o maior valores no período de 12 meses anteriores a data de apresentação da proposta. Exemplo: proposta de novembro de 2020 e a inflação de maio de 2020 foi 1,88% e dezembro de 2019 de 4,52% corresponde uma variação de 40,42%</t>
  </si>
  <si>
    <t>1. Atraso na execução do contrato
2. Não entrega de bens ou serviços
3. Não implementação de ações</t>
  </si>
  <si>
    <t>Compartilhado</t>
  </si>
  <si>
    <t>Fatores externos</t>
  </si>
  <si>
    <t>3- Média</t>
  </si>
  <si>
    <t>1- Muito baixa</t>
  </si>
  <si>
    <t>Orçamentário/financeiro</t>
  </si>
  <si>
    <t>2- Baixa</t>
  </si>
  <si>
    <t>Greve ou paralisações de fornecedores ou prestadores de serviço. Ex: Caminhoneiros, Fabricantes</t>
  </si>
  <si>
    <t>Poderá ocorrer impossibilidade de recebimento dos bens</t>
  </si>
  <si>
    <t>Atraso na elaboração e divulgação do edital da licitação</t>
  </si>
  <si>
    <t>Empresa vencedora contratada incapaz de executar o contrato.</t>
  </si>
  <si>
    <t>1. Não entrega de bens e serviços à sociedade em função da não assinatura do contrato ou impossibilidade de execução contratual.
2. Não obtenção do objeto pretendido e descumprimento pela contratada das obrigações previstas no contrato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</si>
  <si>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</si>
  <si>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</si>
  <si>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</si>
  <si>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</si>
  <si>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</si>
  <si>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</si>
  <si>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</si>
  <si>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</si>
  <si>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</si>
  <si>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</si>
  <si>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</si>
  <si>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</si>
  <si>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</si>
  <si>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</si>
  <si>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</si>
  <si>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</si>
  <si>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</si>
  <si>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Inserir novo Risco: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</si>
  <si>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</si>
  <si>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</si>
  <si>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</si>
  <si>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</si>
  <si>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</si>
  <si>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</si>
  <si>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</si>
  <si>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</si>
  <si>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</si>
  <si>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Inserir novo Risco ao final da planilha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</si>
  <si>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</si>
  <si>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</si>
  <si>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</si>
  <si>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</si>
  <si>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</si>
  <si>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</si>
  <si>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</si>
  <si>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</si>
  <si>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</si>
  <si>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</si>
  <si>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</si>
  <si>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</si>
  <si>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*Observação: Ocultar as linhas que não for utilizar para imprimir de forma correta.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</si>
  <si>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</si>
  <si>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</si>
  <si>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</si>
  <si>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Fase preliminar da contratação - Planejamento</t>
  </si>
  <si>
    <t>1.  Não conformidade dos equipamentos a serem contratados com a necessidade do beneficiários. 
2.  Perda na eficiência na aplicação dos recursos públicos e redução da efetividade da ação.
3. Contratação de equipamentos defasados.</t>
  </si>
  <si>
    <t>Celebração de Termo aditivo devido a necessidade de reequilíbrio econômico-financeiro, correspondente a variação cambial a diferença acima ou abaixo do valor limite definido -  mediantes comprovações da variação.</t>
  </si>
  <si>
    <t>Catálogo não institucionalizado da AR/GDT e compartilhado coms as SRs.
Atualização das especificações no catálogo.</t>
  </si>
  <si>
    <t>Seleção de fornecedores e contratação</t>
  </si>
  <si>
    <t xml:space="preserve">Enviar e-mail para empresa vencedora do certame lembrado dos prazos e cláusas contratuais do edital/normas de contrato. </t>
  </si>
  <si>
    <t>Aplicação das normas vigentes para atenuação do não cumprimento da assinatura do contrato e reabertura do processo licitatório para contratação de nova empresa</t>
  </si>
  <si>
    <t>Recusa de assinatura do contrato/Ata de Registro de Preço por parte da empresa (Empresa confirmar o preço licitado)</t>
  </si>
  <si>
    <t>1. Atrasos do processo licitatório e não atingindo o fim da Codevasf. 2.licitação fracaçado.</t>
  </si>
  <si>
    <t>Contratada</t>
  </si>
  <si>
    <t>Greve ou paralisações de órgãos reguladoresou fiscalizadores.  Ex: Receita Federal</t>
  </si>
  <si>
    <t>1- Paralização da ordem de fornecimento. 2. Aditivo de prazo para o fornecimento do material mediante comprovação de afetação do contrato.</t>
  </si>
  <si>
    <t>Paralisação da cidade (Lockdown), região ou país de origem de fabricação do equipamento ou máquina devido a questões sanitárias ou climáticas, bem como no local de recebimento.</t>
  </si>
  <si>
    <t xml:space="preserve">1. Dificuldade da aquisição de matéria-prima; 2. Atrasos ou a não entrega dos bens; 3. Não Implementações da ações </t>
  </si>
  <si>
    <t>1- Paralização da ordem de fornecimento. 2. Aditivo de prazo para o fornecimento do material mediante comprovação de afetação do contrato. 3. remanejamento de ata caso haja possíblidade</t>
  </si>
  <si>
    <t>Planejamento de contratações da área.</t>
  </si>
  <si>
    <t>Realização de frentes de trabalho para regularização dos prazos e processos</t>
  </si>
  <si>
    <t>RC001</t>
  </si>
  <si>
    <t>RC004</t>
  </si>
  <si>
    <t xml:space="preserve">Variação cambial do dólar acima do previsto no item especifado no edital.
Á partir da data da assinatura do contrato ou data de recebimento pela contratada da ordem de fornecimento em relação a data de apresentação da proposta. (Exemplo: Dólar na data de apresentação da proposta R$ 5,65 terá uma variação aceitável de 20,85% totalizando um limite de R$ 6,83 sem reequilíbrio contratual)
</t>
  </si>
  <si>
    <t>1. Restrição da participação de empresas ou licitações desertas. 2.</t>
  </si>
  <si>
    <t>Analise da Capacidade Técnica</t>
  </si>
  <si>
    <t>Aplicação de normas para aplicação de penalidade.</t>
  </si>
  <si>
    <t>Ausência de padronização de especificações para objetos rotineiros</t>
  </si>
  <si>
    <t>Promover melhoria das condições de produção e de vida da população permitindo geração de trabalho e renda</t>
  </si>
  <si>
    <t>59511.000186/2024-65</t>
  </si>
  <si>
    <t>1.1.	Fornecimento, por Sistema de Registro de Preços – SRP, de Aquisição de insumos: ração para peixes e ração para camarão, na área de atuação da 14ª SR Codevasf, no estado do Ceará.</t>
  </si>
  <si>
    <t>Ceará</t>
  </si>
  <si>
    <t>14a GTR</t>
  </si>
  <si>
    <t>Fortaleza(CE), 21 de novembro de 2024.</t>
  </si>
  <si>
    <t>Emanoel Cezar de Souza Alencar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</si>
</sst>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</numFmts>
  <fonts count="5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6"/>
      <color theme="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FF0000"/>
      <name val="Times New Roman"/>
      <family val="1"/>
    </font>
    <font>
      <sz val="9"/>
      <color rgb="FF000000"/>
      <name val="Times New Roman"/>
      <family val="1"/>
    </font>
    <font>
      <b/>
      <sz val="12"/>
      <color theme="0"/>
      <name val="Arial"/>
      <family val="2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auto="1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26">
    <xf numFmtId="0" fontId="0" fillId="0" borderId="0" xfId="0"/>
    <xf numFmtId="0" fontId="0" fillId="0" borderId="1" xfId="0" applyBorder="1"/>
    <xf numFmtId="0" fontId="8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9" fontId="7" fillId="0" borderId="3" xfId="1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indent="2"/>
    </xf>
    <xf numFmtId="0" fontId="10" fillId="0" borderId="2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top" wrapText="1"/>
    </xf>
    <xf numFmtId="0" fontId="0" fillId="0" borderId="0" xfId="0"/>
    <xf numFmtId="0" fontId="4" fillId="0" borderId="7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15" borderId="13" xfId="0" applyFont="1" applyFill="1" applyBorder="1" applyAlignment="1">
      <alignment horizontal="left" vertical="top" wrapText="1"/>
    </xf>
    <xf numFmtId="0" fontId="13" fillId="15" borderId="12" xfId="0" applyFont="1" applyFill="1" applyBorder="1" applyAlignment="1">
      <alignment horizontal="left" vertical="top" wrapText="1"/>
    </xf>
    <xf numFmtId="0" fontId="13" fillId="16" borderId="12" xfId="0" applyFont="1" applyFill="1" applyBorder="1" applyAlignment="1">
      <alignment horizontal="left" vertical="top" wrapText="1"/>
    </xf>
    <xf numFmtId="0" fontId="13" fillId="15" borderId="15" xfId="0" applyFont="1" applyFill="1" applyBorder="1" applyAlignment="1">
      <alignment horizontal="left" vertical="top" wrapText="1"/>
    </xf>
    <xf numFmtId="0" fontId="13" fillId="15" borderId="14" xfId="0" applyFont="1" applyFill="1" applyBorder="1" applyAlignment="1">
      <alignment horizontal="left" vertical="top" wrapText="1"/>
    </xf>
    <xf numFmtId="0" fontId="13" fillId="15" borderId="16" xfId="0" applyFont="1" applyFill="1" applyBorder="1" applyAlignment="1">
      <alignment horizontal="left" vertical="top" wrapText="1"/>
    </xf>
    <xf numFmtId="0" fontId="0" fillId="0" borderId="0" xfId="0"/>
    <xf numFmtId="0" fontId="13" fillId="0" borderId="1" xfId="0" applyFont="1" applyBorder="1" applyAlignment="1">
      <alignment horizontal="left" vertical="top" wrapText="1"/>
    </xf>
    <xf numFmtId="0" fontId="13" fillId="15" borderId="13" xfId="0" applyFont="1" applyFill="1" applyBorder="1" applyAlignment="1">
      <alignment horizontal="left" vertical="top" wrapText="1"/>
    </xf>
    <xf numFmtId="0" fontId="13" fillId="15" borderId="12" xfId="0" applyFont="1" applyFill="1" applyBorder="1" applyAlignment="1">
      <alignment horizontal="left" vertical="top" wrapText="1"/>
    </xf>
    <xf numFmtId="0" fontId="13" fillId="16" borderId="12" xfId="0" applyFont="1" applyFill="1" applyBorder="1" applyAlignment="1">
      <alignment horizontal="left" vertical="top" wrapText="1"/>
    </xf>
    <xf numFmtId="0" fontId="13" fillId="15" borderId="15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2" fillId="17" borderId="1" xfId="0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8" fillId="0" borderId="0" xfId="0" applyFont="1"/>
    <xf numFmtId="0" fontId="17" fillId="0" borderId="0" xfId="0" applyFont="1"/>
    <xf numFmtId="0" fontId="19" fillId="0" borderId="0" xfId="0" applyFont="1" applyFill="1" applyAlignment="1">
      <alignment horizontal="left"/>
    </xf>
    <xf numFmtId="0" fontId="16" fillId="0" borderId="0" xfId="0" applyFont="1" applyBorder="1" applyAlignment="1">
      <alignment horizontal="left"/>
    </xf>
    <xf numFmtId="0" fontId="18" fillId="0" borderId="0" xfId="0" applyFont="1" applyAlignment="1">
      <alignment wrapText="1"/>
    </xf>
    <xf numFmtId="0" fontId="25" fillId="0" borderId="0" xfId="0" applyFont="1" applyFill="1" applyBorder="1" applyAlignment="1">
      <alignment horizontal="left" vertical="center" wrapText="1" indent="1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Alignment="1"/>
    <xf numFmtId="0" fontId="28" fillId="0" borderId="0" xfId="0" applyFont="1" applyFill="1" applyAlignment="1"/>
    <xf numFmtId="0" fontId="6" fillId="0" borderId="0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30" fillId="0" borderId="0" xfId="0" applyFont="1" applyFill="1" applyBorder="1" applyAlignment="1">
      <alignment horizontal="left" vertical="center"/>
    </xf>
    <xf numFmtId="0" fontId="27" fillId="0" borderId="0" xfId="0" applyFont="1" applyFill="1" applyAlignment="1">
      <alignment vertical="top"/>
    </xf>
    <xf numFmtId="0" fontId="31" fillId="22" borderId="1" xfId="0" applyFont="1" applyFill="1" applyBorder="1" applyAlignment="1">
      <alignment horizontal="justify" vertical="center" wrapText="1"/>
    </xf>
    <xf numFmtId="0" fontId="31" fillId="2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2" borderId="21" xfId="0" applyFont="1" applyFill="1" applyBorder="1" applyAlignment="1">
      <alignment horizontal="left" vertical="justify" wrapText="1" indent="1"/>
    </xf>
    <xf numFmtId="0" fontId="4" fillId="2" borderId="22" xfId="0" applyFont="1" applyFill="1" applyBorder="1" applyAlignment="1">
      <alignment horizontal="left" vertical="justify" indent="1"/>
    </xf>
    <xf numFmtId="0" fontId="4" fillId="2" borderId="23" xfId="0" applyFont="1" applyFill="1" applyBorder="1" applyAlignment="1">
      <alignment horizontal="left" vertical="justify" indent="1"/>
    </xf>
    <xf numFmtId="0" fontId="20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indent="1"/>
    </xf>
    <xf numFmtId="0" fontId="0" fillId="0" borderId="0" xfId="0" applyFont="1"/>
    <xf numFmtId="0" fontId="33" fillId="0" borderId="0" xfId="0" applyFont="1" applyFill="1"/>
    <xf numFmtId="0" fontId="32" fillId="0" borderId="0" xfId="0" applyFont="1" applyFill="1" applyBorder="1" applyAlignment="1">
      <alignment horizontal="left" vertical="center" wrapText="1"/>
    </xf>
    <xf numFmtId="0" fontId="1" fillId="14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0" fontId="14" fillId="11" borderId="2" xfId="0" applyFont="1" applyFill="1" applyBorder="1" applyAlignment="1" applyProtection="1">
      <alignment horizontal="center" vertical="center" wrapText="1"/>
    </xf>
    <xf numFmtId="0" fontId="14" fillId="8" borderId="2" xfId="0" applyFont="1" applyFill="1" applyBorder="1" applyAlignment="1" applyProtection="1">
      <alignment horizontal="center" vertical="center" wrapText="1"/>
    </xf>
    <xf numFmtId="0" fontId="14" fillId="9" borderId="2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 indent="1"/>
    </xf>
    <xf numFmtId="0" fontId="14" fillId="0" borderId="1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/>
    <xf numFmtId="0" fontId="4" fillId="0" borderId="28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left" vertical="center" indent="2"/>
    </xf>
    <xf numFmtId="0" fontId="37" fillId="0" borderId="38" xfId="0" applyFont="1" applyFill="1" applyBorder="1" applyAlignment="1">
      <alignment horizontal="center" vertical="center"/>
    </xf>
    <xf numFmtId="9" fontId="14" fillId="0" borderId="38" xfId="0" applyNumberFormat="1" applyFont="1" applyFill="1" applyBorder="1" applyAlignment="1">
      <alignment horizontal="left" indent="2"/>
    </xf>
    <xf numFmtId="0" fontId="36" fillId="0" borderId="38" xfId="0" quotePrefix="1" applyFont="1" applyFill="1" applyBorder="1" applyAlignment="1">
      <alignment horizontal="left" vertical="center" wrapText="1" indent="4"/>
    </xf>
    <xf numFmtId="0" fontId="38" fillId="0" borderId="38" xfId="0" applyFont="1" applyFill="1" applyBorder="1" applyAlignment="1">
      <alignment horizontal="center" wrapText="1"/>
    </xf>
    <xf numFmtId="0" fontId="1" fillId="14" borderId="2" xfId="0" applyFont="1" applyFill="1" applyBorder="1" applyAlignment="1">
      <alignment horizontal="center" vertical="center" wrapText="1"/>
    </xf>
    <xf numFmtId="167" fontId="14" fillId="0" borderId="2" xfId="4" applyNumberFormat="1" applyFont="1" applyFill="1" applyBorder="1" applyAlignment="1">
      <alignment horizontal="center" vertical="center"/>
    </xf>
    <xf numFmtId="0" fontId="41" fillId="17" borderId="1" xfId="0" applyFont="1" applyFill="1" applyBorder="1" applyAlignment="1" applyProtection="1">
      <alignment horizontal="center" vertical="center" wrapText="1"/>
    </xf>
    <xf numFmtId="0" fontId="31" fillId="23" borderId="13" xfId="0" applyFont="1" applyFill="1" applyBorder="1" applyAlignment="1">
      <alignment horizontal="left" vertical="top" wrapText="1"/>
    </xf>
    <xf numFmtId="0" fontId="31" fillId="15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31" fillId="15" borderId="13" xfId="0" applyFont="1" applyFill="1" applyBorder="1" applyAlignment="1" applyProtection="1">
      <alignment horizontal="left" vertical="top" wrapText="1"/>
      <protection locked="0"/>
    </xf>
    <xf numFmtId="0" fontId="31" fillId="15" borderId="12" xfId="0" applyFont="1" applyFill="1" applyBorder="1" applyAlignment="1" applyProtection="1">
      <alignment horizontal="left" vertical="top" wrapText="1"/>
      <protection locked="0"/>
    </xf>
    <xf numFmtId="0" fontId="36" fillId="0" borderId="3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left" vertical="center"/>
    </xf>
    <xf numFmtId="0" fontId="40" fillId="0" borderId="10" xfId="0" applyFont="1" applyBorder="1" applyAlignment="1">
      <alignment vertical="center"/>
    </xf>
    <xf numFmtId="0" fontId="40" fillId="0" borderId="11" xfId="0" applyFont="1" applyBorder="1" applyAlignment="1">
      <alignment vertical="center"/>
    </xf>
    <xf numFmtId="0" fontId="24" fillId="0" borderId="0" xfId="0" applyFont="1" applyFill="1" applyAlignment="1">
      <alignment vertical="center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4" fillId="20" borderId="18" xfId="0" applyFont="1" applyFill="1" applyBorder="1" applyAlignment="1">
      <alignment horizontal="left" vertical="center" indent="1"/>
    </xf>
    <xf numFmtId="0" fontId="32" fillId="20" borderId="19" xfId="0" applyFont="1" applyFill="1" applyBorder="1" applyAlignment="1">
      <alignment horizontal="center" vertical="center"/>
    </xf>
    <xf numFmtId="0" fontId="32" fillId="20" borderId="20" xfId="0" applyFont="1" applyFill="1" applyBorder="1" applyAlignment="1">
      <alignment horizontal="center" vertical="center"/>
    </xf>
    <xf numFmtId="0" fontId="1" fillId="14" borderId="40" xfId="0" applyFont="1" applyFill="1" applyBorder="1" applyAlignment="1">
      <alignment horizontal="center" vertical="center"/>
    </xf>
    <xf numFmtId="0" fontId="1" fillId="14" borderId="42" xfId="0" applyFont="1" applyFill="1" applyBorder="1" applyAlignment="1">
      <alignment horizontal="center" vertical="center"/>
    </xf>
    <xf numFmtId="9" fontId="0" fillId="0" borderId="44" xfId="1" applyFont="1" applyFill="1" applyBorder="1" applyAlignment="1">
      <alignment horizontal="center" vertical="center"/>
    </xf>
    <xf numFmtId="9" fontId="0" fillId="0" borderId="46" xfId="1" applyFont="1" applyFill="1" applyBorder="1" applyAlignment="1">
      <alignment horizontal="center" vertical="center"/>
    </xf>
    <xf numFmtId="9" fontId="0" fillId="0" borderId="47" xfId="1" applyFont="1" applyFill="1" applyBorder="1" applyAlignment="1">
      <alignment horizontal="left" vertical="center" indent="1"/>
    </xf>
    <xf numFmtId="9" fontId="14" fillId="0" borderId="42" xfId="1" applyFont="1" applyFill="1" applyBorder="1" applyAlignment="1">
      <alignment horizontal="left" vertical="center" wrapText="1" indent="1"/>
    </xf>
    <xf numFmtId="9" fontId="14" fillId="0" borderId="42" xfId="1" applyFont="1" applyFill="1" applyBorder="1" applyAlignment="1">
      <alignment horizontal="left" vertical="center" indent="1"/>
    </xf>
    <xf numFmtId="0" fontId="0" fillId="0" borderId="39" xfId="0" applyFont="1" applyFill="1" applyBorder="1" applyAlignment="1">
      <alignment horizontal="center" vertical="top" wrapText="1"/>
    </xf>
    <xf numFmtId="9" fontId="14" fillId="0" borderId="49" xfId="1" applyFont="1" applyFill="1" applyBorder="1" applyAlignment="1">
      <alignment horizontal="left" vertical="center" indent="1"/>
    </xf>
    <xf numFmtId="0" fontId="1" fillId="14" borderId="53" xfId="0" applyFont="1" applyFill="1" applyBorder="1" applyAlignment="1">
      <alignment horizontal="center" vertical="center"/>
    </xf>
    <xf numFmtId="0" fontId="33" fillId="0" borderId="57" xfId="0" applyFont="1" applyFill="1" applyBorder="1" applyAlignment="1"/>
    <xf numFmtId="0" fontId="33" fillId="0" borderId="0" xfId="0" applyFont="1" applyFill="1" applyBorder="1"/>
    <xf numFmtId="0" fontId="33" fillId="0" borderId="39" xfId="0" applyFont="1" applyFill="1" applyBorder="1" applyAlignment="1">
      <alignment horizontal="center" wrapText="1"/>
    </xf>
    <xf numFmtId="0" fontId="33" fillId="0" borderId="57" xfId="0" applyFont="1" applyFill="1" applyBorder="1" applyAlignment="1">
      <alignment horizontal="left" vertical="center"/>
    </xf>
    <xf numFmtId="0" fontId="14" fillId="0" borderId="42" xfId="0" applyFont="1" applyFill="1" applyBorder="1" applyAlignment="1" applyProtection="1">
      <alignment horizontal="left" vertical="center" wrapText="1" indent="1"/>
    </xf>
    <xf numFmtId="0" fontId="14" fillId="0" borderId="49" xfId="0" applyFont="1" applyFill="1" applyBorder="1" applyAlignment="1" applyProtection="1">
      <alignment horizontal="left" vertical="center" wrapText="1" indent="1"/>
    </xf>
    <xf numFmtId="0" fontId="33" fillId="21" borderId="58" xfId="0" applyFont="1" applyFill="1" applyBorder="1" applyAlignment="1" applyProtection="1">
      <alignment horizontal="center" vertical="center" wrapText="1"/>
    </xf>
    <xf numFmtId="0" fontId="4" fillId="20" borderId="19" xfId="0" applyFont="1" applyFill="1" applyBorder="1" applyAlignment="1">
      <alignment horizontal="left" vertical="center" indent="1"/>
    </xf>
    <xf numFmtId="0" fontId="4" fillId="20" borderId="20" xfId="0" applyFont="1" applyFill="1" applyBorder="1" applyAlignment="1">
      <alignment horizontal="left" vertical="center" indent="1"/>
    </xf>
    <xf numFmtId="0" fontId="14" fillId="0" borderId="45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36" fillId="0" borderId="39" xfId="0" applyFont="1" applyFill="1" applyBorder="1" applyAlignment="1">
      <alignment horizontal="center" vertical="center" wrapText="1"/>
    </xf>
    <xf numFmtId="0" fontId="37" fillId="0" borderId="62" xfId="0" applyFont="1" applyFill="1" applyBorder="1" applyAlignment="1">
      <alignment horizontal="center" vertical="center"/>
    </xf>
    <xf numFmtId="0" fontId="36" fillId="0" borderId="62" xfId="0" quotePrefix="1" applyFont="1" applyFill="1" applyBorder="1" applyAlignment="1">
      <alignment horizontal="center" vertical="center" wrapText="1"/>
    </xf>
    <xf numFmtId="2" fontId="14" fillId="0" borderId="62" xfId="0" quotePrefix="1" applyNumberFormat="1" applyFont="1" applyFill="1" applyBorder="1" applyAlignment="1">
      <alignment horizontal="center" vertical="center" wrapText="1"/>
    </xf>
    <xf numFmtId="167" fontId="14" fillId="0" borderId="58" xfId="4" applyNumberFormat="1" applyFont="1" applyFill="1" applyBorder="1" applyAlignment="1">
      <alignment horizontal="center" vertical="center"/>
    </xf>
    <xf numFmtId="0" fontId="32" fillId="7" borderId="42" xfId="0" applyFont="1" applyFill="1" applyBorder="1" applyAlignment="1">
      <alignment horizontal="left" vertical="center" indent="1"/>
    </xf>
    <xf numFmtId="0" fontId="4" fillId="9" borderId="42" xfId="0" applyFont="1" applyFill="1" applyBorder="1" applyAlignment="1">
      <alignment horizontal="left" vertical="center" indent="1"/>
    </xf>
    <xf numFmtId="0" fontId="4" fillId="13" borderId="42" xfId="0" applyFont="1" applyFill="1" applyBorder="1" applyAlignment="1">
      <alignment horizontal="left" vertical="center" indent="1"/>
    </xf>
    <xf numFmtId="0" fontId="32" fillId="10" borderId="49" xfId="0" applyFont="1" applyFill="1" applyBorder="1" applyAlignment="1">
      <alignment horizontal="left" vertical="center" indent="1"/>
    </xf>
    <xf numFmtId="0" fontId="1" fillId="14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1" fillId="14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66" fontId="20" fillId="14" borderId="1" xfId="4" applyNumberFormat="1" applyFont="1" applyFill="1" applyBorder="1" applyAlignment="1">
      <alignment horizontal="center" vertical="center"/>
    </xf>
    <xf numFmtId="1" fontId="20" fillId="14" borderId="1" xfId="0" applyNumberFormat="1" applyFont="1" applyFill="1" applyBorder="1" applyAlignment="1">
      <alignment horizontal="center" vertical="center"/>
    </xf>
    <xf numFmtId="0" fontId="4" fillId="18" borderId="1" xfId="0" applyFont="1" applyFill="1" applyBorder="1" applyAlignment="1" applyProtection="1">
      <alignment horizontal="center" vertical="center" wrapText="1"/>
    </xf>
    <xf numFmtId="0" fontId="22" fillId="18" borderId="1" xfId="0" applyFont="1" applyFill="1" applyBorder="1" applyAlignment="1" applyProtection="1">
      <alignment horizontal="center" vertical="center" wrapText="1"/>
    </xf>
    <xf numFmtId="165" fontId="0" fillId="18" borderId="1" xfId="1" quotePrefix="1" applyNumberFormat="1" applyFont="1" applyFill="1" applyBorder="1" applyAlignment="1">
      <alignment horizontal="center" vertical="center"/>
    </xf>
    <xf numFmtId="165" fontId="0" fillId="19" borderId="1" xfId="1" quotePrefix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31" fillId="0" borderId="1" xfId="0" applyFont="1" applyFill="1" applyBorder="1" applyAlignment="1" applyProtection="1">
      <alignment horizontal="left" vertical="top" wrapText="1"/>
      <protection locked="0"/>
    </xf>
    <xf numFmtId="0" fontId="39" fillId="0" borderId="1" xfId="0" applyFont="1" applyBorder="1" applyAlignment="1">
      <alignment horizontal="left" vertical="center"/>
    </xf>
    <xf numFmtId="0" fontId="45" fillId="0" borderId="11" xfId="0" applyFont="1" applyFill="1" applyBorder="1" applyAlignment="1" applyProtection="1">
      <alignment horizontal="right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40" fillId="0" borderId="9" xfId="0" applyFont="1" applyBorder="1" applyAlignment="1">
      <alignment vertical="top"/>
    </xf>
    <xf numFmtId="0" fontId="40" fillId="0" borderId="10" xfId="0" applyFont="1" applyBorder="1" applyAlignment="1">
      <alignment vertical="top"/>
    </xf>
    <xf numFmtId="0" fontId="40" fillId="0" borderId="11" xfId="0" applyFont="1" applyBorder="1" applyAlignment="1">
      <alignment vertical="top"/>
    </xf>
    <xf numFmtId="0" fontId="45" fillId="6" borderId="8" xfId="0" applyFont="1" applyFill="1" applyBorder="1" applyAlignment="1" applyProtection="1">
      <alignment horizontal="left"/>
    </xf>
    <xf numFmtId="0" fontId="45" fillId="6" borderId="0" xfId="0" applyFont="1" applyFill="1" applyBorder="1" applyAlignment="1" applyProtection="1">
      <alignment horizontal="left"/>
    </xf>
    <xf numFmtId="0" fontId="45" fillId="14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9" fillId="0" borderId="0" xfId="0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 vertical="center" wrapText="1"/>
    </xf>
    <xf numFmtId="0" fontId="49" fillId="2" borderId="1" xfId="0" applyFont="1" applyFill="1" applyBorder="1" applyAlignment="1" applyProtection="1">
      <alignment horizontal="center" vertical="center" wrapText="1"/>
    </xf>
    <xf numFmtId="0" fontId="35" fillId="14" borderId="1" xfId="0" applyFont="1" applyFill="1" applyBorder="1" applyAlignment="1" applyProtection="1">
      <alignment horizontal="center" vertical="center" wrapText="1"/>
    </xf>
    <xf numFmtId="0" fontId="4" fillId="14" borderId="1" xfId="0" applyFont="1" applyFill="1" applyBorder="1" applyAlignment="1" applyProtection="1">
      <alignment horizontal="center" vertical="center" wrapText="1"/>
    </xf>
    <xf numFmtId="1" fontId="0" fillId="18" borderId="1" xfId="0" applyNumberFormat="1" applyFont="1" applyFill="1" applyBorder="1" applyAlignment="1">
      <alignment horizontal="center" vertical="center"/>
    </xf>
    <xf numFmtId="2" fontId="0" fillId="19" borderId="1" xfId="0" applyNumberFormat="1" applyFont="1" applyFill="1" applyBorder="1" applyAlignment="1">
      <alignment horizontal="center" vertical="center"/>
    </xf>
    <xf numFmtId="0" fontId="0" fillId="19" borderId="1" xfId="0" applyFont="1" applyFill="1" applyBorder="1" applyAlignment="1">
      <alignment horizontal="left" vertical="center"/>
    </xf>
    <xf numFmtId="0" fontId="0" fillId="6" borderId="1" xfId="0" applyFont="1" applyFill="1" applyBorder="1" applyAlignment="1" applyProtection="1">
      <alignment horizontal="center" vertical="center"/>
      <protection locked="0"/>
    </xf>
    <xf numFmtId="4" fontId="0" fillId="6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6" borderId="1" xfId="0" applyFont="1" applyFill="1" applyBorder="1" applyAlignment="1" applyProtection="1">
      <alignment horizontal="left" vertical="top" wrapText="1"/>
      <protection locked="0"/>
    </xf>
    <xf numFmtId="0" fontId="0" fillId="0" borderId="0" xfId="0" applyFont="1" applyAlignment="1">
      <alignment horizontal="left"/>
    </xf>
    <xf numFmtId="0" fontId="39" fillId="0" borderId="1" xfId="0" applyFont="1" applyBorder="1" applyAlignment="1">
      <alignment horizontal="left" vertical="center" indent="1"/>
    </xf>
    <xf numFmtId="0" fontId="46" fillId="0" borderId="1" xfId="0" applyFont="1" applyFill="1" applyBorder="1" applyAlignment="1" applyProtection="1">
      <alignment horizontal="left" vertical="center" wrapText="1" indent="1"/>
      <protection locked="0"/>
    </xf>
    <xf numFmtId="0" fontId="14" fillId="0" borderId="1" xfId="0" applyFont="1" applyBorder="1" applyAlignment="1" applyProtection="1">
      <alignment horizontal="left" vertical="top" wrapText="1"/>
      <protection locked="0"/>
    </xf>
    <xf numFmtId="0" fontId="46" fillId="0" borderId="1" xfId="0" applyFont="1" applyBorder="1" applyAlignment="1" applyProtection="1">
      <alignment horizontal="left" vertical="center" wrapText="1" indent="1"/>
      <protection locked="0"/>
    </xf>
    <xf numFmtId="0" fontId="46" fillId="0" borderId="1" xfId="0" applyFont="1" applyBorder="1" applyAlignment="1" applyProtection="1">
      <alignment horizontal="left" vertical="center" indent="1"/>
      <protection locked="0"/>
    </xf>
    <xf numFmtId="0" fontId="18" fillId="0" borderId="0" xfId="0" applyFont="1" applyAlignment="1">
      <alignment horizontal="center" wrapText="1"/>
    </xf>
    <xf numFmtId="0" fontId="45" fillId="6" borderId="1" xfId="0" applyFont="1" applyFill="1" applyBorder="1" applyAlignment="1" applyProtection="1">
      <alignment horizontal="left" vertical="center" indent="1"/>
    </xf>
    <xf numFmtId="0" fontId="40" fillId="0" borderId="1" xfId="0" applyFont="1" applyBorder="1" applyAlignment="1" applyProtection="1">
      <alignment horizontal="left" vertical="center" indent="1"/>
      <protection locked="0"/>
    </xf>
    <xf numFmtId="0" fontId="40" fillId="0" borderId="9" xfId="0" applyFont="1" applyBorder="1" applyAlignment="1" applyProtection="1">
      <alignment horizontal="left" vertical="center" inden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52" fillId="14" borderId="1" xfId="0" applyFont="1" applyFill="1" applyBorder="1" applyAlignment="1" applyProtection="1">
      <alignment horizontal="center" vertical="center"/>
    </xf>
    <xf numFmtId="0" fontId="49" fillId="14" borderId="1" xfId="0" applyFont="1" applyFill="1" applyBorder="1" applyAlignment="1" applyProtection="1">
      <alignment horizontal="left" vertical="center"/>
    </xf>
    <xf numFmtId="0" fontId="49" fillId="14" borderId="1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/>
    </xf>
    <xf numFmtId="0" fontId="45" fillId="0" borderId="1" xfId="0" applyFont="1" applyFill="1" applyBorder="1" applyAlignment="1" applyProtection="1">
      <alignment horizontal="left" vertical="center" wrapText="1" indent="1"/>
    </xf>
    <xf numFmtId="0" fontId="23" fillId="12" borderId="1" xfId="0" applyFont="1" applyFill="1" applyBorder="1" applyAlignment="1">
      <alignment horizontal="center" wrapText="1"/>
    </xf>
    <xf numFmtId="9" fontId="14" fillId="0" borderId="44" xfId="1" applyFont="1" applyFill="1" applyBorder="1" applyAlignment="1">
      <alignment horizontal="center" vertical="center" wrapText="1"/>
    </xf>
    <xf numFmtId="9" fontId="14" fillId="0" borderId="46" xfId="1" applyFont="1" applyFill="1" applyBorder="1" applyAlignment="1">
      <alignment horizontal="center" vertical="center" wrapText="1"/>
    </xf>
    <xf numFmtId="9" fontId="14" fillId="0" borderId="47" xfId="1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14" fillId="0" borderId="6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 applyProtection="1">
      <alignment horizontal="left" indent="1"/>
    </xf>
    <xf numFmtId="0" fontId="1" fillId="0" borderId="29" xfId="0" applyFont="1" applyFill="1" applyBorder="1" applyAlignment="1" applyProtection="1">
      <alignment horizontal="left" indent="1"/>
    </xf>
    <xf numFmtId="0" fontId="1" fillId="0" borderId="45" xfId="0" applyFont="1" applyFill="1" applyBorder="1" applyAlignment="1" applyProtection="1">
      <alignment horizontal="left" indent="1"/>
    </xf>
    <xf numFmtId="0" fontId="36" fillId="0" borderId="30" xfId="0" applyFont="1" applyFill="1" applyBorder="1" applyAlignment="1">
      <alignment horizontal="left" vertical="center" wrapText="1" indent="1"/>
    </xf>
    <xf numFmtId="0" fontId="36" fillId="0" borderId="0" xfId="0" applyFont="1" applyFill="1" applyBorder="1" applyAlignment="1">
      <alignment horizontal="left" vertical="center" wrapText="1" indent="1"/>
    </xf>
    <xf numFmtId="0" fontId="36" fillId="0" borderId="39" xfId="0" applyFont="1" applyFill="1" applyBorder="1" applyAlignment="1">
      <alignment horizontal="left" vertical="center" wrapText="1" indent="1"/>
    </xf>
    <xf numFmtId="0" fontId="14" fillId="0" borderId="48" xfId="0" applyFont="1" applyFill="1" applyBorder="1" applyAlignment="1">
      <alignment horizontal="left" vertical="top" wrapText="1"/>
    </xf>
    <xf numFmtId="0" fontId="14" fillId="0" borderId="22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14" fillId="0" borderId="54" xfId="0" applyFont="1" applyFill="1" applyBorder="1" applyAlignment="1">
      <alignment horizontal="left" vertical="center" wrapText="1" indent="1"/>
    </xf>
    <xf numFmtId="0" fontId="14" fillId="0" borderId="55" xfId="0" applyFont="1" applyFill="1" applyBorder="1" applyAlignment="1">
      <alignment horizontal="left" vertical="center" wrapText="1" indent="1"/>
    </xf>
    <xf numFmtId="0" fontId="14" fillId="0" borderId="56" xfId="0" applyFont="1" applyFill="1" applyBorder="1" applyAlignment="1">
      <alignment horizontal="left" vertical="center" wrapText="1" indent="1"/>
    </xf>
    <xf numFmtId="0" fontId="14" fillId="0" borderId="26" xfId="0" applyFont="1" applyFill="1" applyBorder="1" applyAlignment="1">
      <alignment horizontal="left" vertical="center" wrapText="1" indent="1"/>
    </xf>
    <xf numFmtId="0" fontId="14" fillId="0" borderId="27" xfId="0" applyFont="1" applyFill="1" applyBorder="1" applyAlignment="1">
      <alignment horizontal="left" vertical="center" wrapText="1" indent="1"/>
    </xf>
    <xf numFmtId="0" fontId="14" fillId="0" borderId="43" xfId="0" applyFont="1" applyFill="1" applyBorder="1" applyAlignment="1">
      <alignment horizontal="left" vertical="center" wrapText="1" indent="1"/>
    </xf>
    <xf numFmtId="0" fontId="14" fillId="0" borderId="24" xfId="0" applyFont="1" applyFill="1" applyBorder="1" applyAlignment="1">
      <alignment horizontal="left" vertical="center" wrapText="1" indent="1"/>
    </xf>
    <xf numFmtId="0" fontId="14" fillId="0" borderId="25" xfId="0" applyFont="1" applyFill="1" applyBorder="1" applyAlignment="1">
      <alignment horizontal="left" vertical="center" wrapText="1" indent="1"/>
    </xf>
    <xf numFmtId="0" fontId="14" fillId="0" borderId="41" xfId="0" applyFont="1" applyFill="1" applyBorder="1" applyAlignment="1">
      <alignment horizontal="left" vertical="center" wrapText="1" indent="1"/>
    </xf>
    <xf numFmtId="0" fontId="1" fillId="14" borderId="26" xfId="0" applyFont="1" applyFill="1" applyBorder="1" applyAlignment="1">
      <alignment horizontal="center" vertical="center" wrapText="1"/>
    </xf>
    <xf numFmtId="0" fontId="1" fillId="14" borderId="27" xfId="0" applyFont="1" applyFill="1" applyBorder="1" applyAlignment="1">
      <alignment horizontal="center" vertical="center" wrapText="1"/>
    </xf>
    <xf numFmtId="0" fontId="1" fillId="14" borderId="43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center" wrapText="1" indent="1"/>
    </xf>
    <xf numFmtId="0" fontId="14" fillId="0" borderId="29" xfId="0" applyFont="1" applyFill="1" applyBorder="1" applyAlignment="1">
      <alignment horizontal="left" vertical="center" wrapText="1" indent="1"/>
    </xf>
    <xf numFmtId="0" fontId="14" fillId="0" borderId="45" xfId="0" applyFont="1" applyFill="1" applyBorder="1" applyAlignment="1">
      <alignment horizontal="left" vertical="center" wrapText="1" indent="1"/>
    </xf>
    <xf numFmtId="0" fontId="14" fillId="0" borderId="31" xfId="0" applyFont="1" applyFill="1" applyBorder="1" applyAlignment="1">
      <alignment horizontal="left" vertical="center" wrapText="1" indent="1"/>
    </xf>
    <xf numFmtId="0" fontId="14" fillId="0" borderId="32" xfId="0" applyFont="1" applyFill="1" applyBorder="1" applyAlignment="1">
      <alignment horizontal="left" vertical="center" wrapText="1" indent="1"/>
    </xf>
    <xf numFmtId="0" fontId="14" fillId="0" borderId="61" xfId="0" applyFont="1" applyFill="1" applyBorder="1" applyAlignment="1">
      <alignment horizontal="left" vertical="center" wrapText="1" indent="1"/>
    </xf>
    <xf numFmtId="0" fontId="14" fillId="0" borderId="48" xfId="0" applyFont="1" applyFill="1" applyBorder="1" applyAlignment="1">
      <alignment horizontal="left" vertical="center" wrapText="1" indent="1"/>
    </xf>
    <xf numFmtId="0" fontId="14" fillId="0" borderId="22" xfId="0" applyFont="1" applyFill="1" applyBorder="1" applyAlignment="1">
      <alignment horizontal="left" vertical="center" wrapText="1" indent="1"/>
    </xf>
    <xf numFmtId="0" fontId="14" fillId="0" borderId="23" xfId="0" applyFont="1" applyFill="1" applyBorder="1" applyAlignment="1">
      <alignment horizontal="left" vertical="center" wrapText="1" indent="1"/>
    </xf>
    <xf numFmtId="0" fontId="0" fillId="0" borderId="24" xfId="0" applyFont="1" applyFill="1" applyBorder="1" applyAlignment="1">
      <alignment horizontal="left" vertical="center" wrapText="1" indent="1"/>
    </xf>
    <xf numFmtId="0" fontId="0" fillId="0" borderId="25" xfId="0" applyFont="1" applyFill="1" applyBorder="1" applyAlignment="1">
      <alignment horizontal="left" vertical="center" wrapText="1" indent="1"/>
    </xf>
    <xf numFmtId="0" fontId="0" fillId="0" borderId="41" xfId="0" applyFont="1" applyFill="1" applyBorder="1" applyAlignment="1">
      <alignment horizontal="left" vertical="center" wrapText="1" indent="1"/>
    </xf>
    <xf numFmtId="0" fontId="14" fillId="0" borderId="50" xfId="0" applyFont="1" applyFill="1" applyBorder="1" applyAlignment="1">
      <alignment horizontal="left" vertical="center" wrapText="1" indent="1"/>
    </xf>
    <xf numFmtId="0" fontId="14" fillId="0" borderId="51" xfId="0" applyFont="1" applyFill="1" applyBorder="1" applyAlignment="1">
      <alignment horizontal="left" vertical="center" wrapText="1" indent="1"/>
    </xf>
    <xf numFmtId="0" fontId="14" fillId="0" borderId="52" xfId="0" applyFont="1" applyFill="1" applyBorder="1" applyAlignment="1">
      <alignment horizontal="left" vertical="center" wrapText="1" indent="1"/>
    </xf>
    <xf numFmtId="9" fontId="14" fillId="0" borderId="26" xfId="1" applyFont="1" applyFill="1" applyBorder="1" applyAlignment="1">
      <alignment horizontal="left" vertical="center" wrapText="1" indent="1"/>
    </xf>
    <xf numFmtId="9" fontId="14" fillId="0" borderId="27" xfId="1" applyFont="1" applyFill="1" applyBorder="1" applyAlignment="1">
      <alignment horizontal="left" vertical="center" wrapText="1" indent="1"/>
    </xf>
    <xf numFmtId="9" fontId="14" fillId="0" borderId="43" xfId="1" applyFont="1" applyFill="1" applyBorder="1" applyAlignment="1">
      <alignment horizontal="left" vertical="center" wrapText="1" indent="1"/>
    </xf>
    <xf numFmtId="0" fontId="1" fillId="14" borderId="33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59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left" vertical="center" wrapText="1" indent="1"/>
    </xf>
    <xf numFmtId="0" fontId="14" fillId="0" borderId="36" xfId="0" applyFont="1" applyFill="1" applyBorder="1" applyAlignment="1">
      <alignment horizontal="left" vertical="center" wrapText="1" indent="1"/>
    </xf>
    <xf numFmtId="0" fontId="14" fillId="0" borderId="60" xfId="0" applyFont="1" applyFill="1" applyBorder="1" applyAlignment="1">
      <alignment horizontal="left" vertical="center" wrapText="1" indent="1"/>
    </xf>
    <xf numFmtId="9" fontId="14" fillId="0" borderId="50" xfId="1" applyFont="1" applyFill="1" applyBorder="1" applyAlignment="1">
      <alignment horizontal="left" vertical="center" wrapText="1" indent="1"/>
    </xf>
    <xf numFmtId="9" fontId="14" fillId="0" borderId="51" xfId="1" applyFont="1" applyFill="1" applyBorder="1" applyAlignment="1">
      <alignment horizontal="left" vertical="center" wrapText="1" indent="1"/>
    </xf>
    <xf numFmtId="9" fontId="14" fillId="0" borderId="52" xfId="1" applyFont="1" applyFill="1" applyBorder="1" applyAlignment="1">
      <alignment horizontal="left" vertical="center" wrapText="1" indent="1"/>
    </xf>
    <xf numFmtId="0" fontId="4" fillId="20" borderId="9" xfId="0" applyFont="1" applyFill="1" applyBorder="1" applyAlignment="1">
      <alignment horizontal="left" vertical="center"/>
    </xf>
    <xf numFmtId="0" fontId="4" fillId="20" borderId="10" xfId="0" applyFont="1" applyFill="1" applyBorder="1" applyAlignment="1">
      <alignment horizontal="left" vertical="center"/>
    </xf>
    <xf numFmtId="0" fontId="4" fillId="20" borderId="11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 wrapText="1" indent="1"/>
    </xf>
    <xf numFmtId="0" fontId="0" fillId="0" borderId="27" xfId="0" applyFont="1" applyFill="1" applyBorder="1" applyAlignment="1">
      <alignment horizontal="left" vertical="center" wrapText="1" indent="1"/>
    </xf>
    <xf numFmtId="0" fontId="0" fillId="0" borderId="43" xfId="0" applyFont="1" applyFill="1" applyBorder="1" applyAlignment="1">
      <alignment horizontal="left" vertical="center" wrapText="1" indent="1"/>
    </xf>
    <xf numFmtId="0" fontId="0" fillId="0" borderId="50" xfId="0" applyFont="1" applyFill="1" applyBorder="1" applyAlignment="1">
      <alignment horizontal="left" vertical="center" wrapText="1" indent="1"/>
    </xf>
    <xf numFmtId="0" fontId="0" fillId="0" borderId="51" xfId="0" applyFont="1" applyFill="1" applyBorder="1" applyAlignment="1">
      <alignment horizontal="left" vertical="center" wrapText="1" indent="1"/>
    </xf>
    <xf numFmtId="0" fontId="0" fillId="0" borderId="52" xfId="0" applyFont="1" applyFill="1" applyBorder="1" applyAlignment="1">
      <alignment horizontal="left" vertical="center" wrapText="1" indent="1"/>
    </xf>
    <xf numFmtId="0" fontId="14" fillId="0" borderId="50" xfId="0" quotePrefix="1" applyFont="1" applyFill="1" applyBorder="1" applyAlignment="1">
      <alignment horizontal="left" vertical="center" wrapText="1" indent="1"/>
    </xf>
    <xf numFmtId="0" fontId="14" fillId="0" borderId="51" xfId="0" quotePrefix="1" applyFont="1" applyFill="1" applyBorder="1" applyAlignment="1">
      <alignment horizontal="left" vertical="center" wrapText="1" indent="1"/>
    </xf>
    <xf numFmtId="0" fontId="14" fillId="0" borderId="52" xfId="0" quotePrefix="1" applyFont="1" applyFill="1" applyBorder="1" applyAlignment="1">
      <alignment horizontal="left" vertical="center" wrapText="1" inden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43" xfId="0" applyFont="1" applyFill="1" applyBorder="1" applyAlignment="1">
      <alignment horizontal="left" vertical="center" wrapText="1"/>
    </xf>
    <xf numFmtId="0" fontId="0" fillId="0" borderId="50" xfId="0" applyFont="1" applyFill="1" applyBorder="1" applyAlignment="1">
      <alignment horizontal="left" vertical="center" wrapText="1"/>
    </xf>
    <xf numFmtId="0" fontId="0" fillId="0" borderId="51" xfId="0" applyFont="1" applyFill="1" applyBorder="1" applyAlignment="1">
      <alignment horizontal="left" vertical="center" wrapText="1"/>
    </xf>
    <xf numFmtId="0" fontId="0" fillId="0" borderId="52" xfId="0" applyFont="1" applyFill="1" applyBorder="1" applyAlignment="1">
      <alignment horizontal="left" vertical="center" wrapText="1"/>
    </xf>
    <xf numFmtId="0" fontId="14" fillId="0" borderId="50" xfId="0" quotePrefix="1" applyFont="1" applyFill="1" applyBorder="1" applyAlignment="1">
      <alignment horizontal="center" vertical="center" wrapText="1"/>
    </xf>
    <xf numFmtId="0" fontId="14" fillId="0" borderId="51" xfId="0" quotePrefix="1" applyFont="1" applyFill="1" applyBorder="1" applyAlignment="1">
      <alignment horizontal="center" vertical="center" wrapText="1"/>
    </xf>
    <xf numFmtId="0" fontId="14" fillId="0" borderId="52" xfId="0" quotePrefix="1" applyFont="1" applyFill="1" applyBorder="1" applyAlignment="1">
      <alignment horizontal="center" vertical="center" wrapText="1"/>
    </xf>
    <xf numFmtId="0" fontId="43" fillId="2" borderId="9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42" fillId="2" borderId="18" xfId="0" applyFont="1" applyFill="1" applyBorder="1" applyAlignment="1">
      <alignment horizontal="center" vertical="center" wrapText="1"/>
    </xf>
    <xf numFmtId="0" fontId="42" fillId="2" borderId="19" xfId="0" applyFont="1" applyFill="1" applyBorder="1" applyAlignment="1">
      <alignment horizontal="center" vertical="center" wrapText="1"/>
    </xf>
    <xf numFmtId="0" fontId="42" fillId="2" borderId="20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top"/>
    </xf>
    <xf numFmtId="0" fontId="0" fillId="0" borderId="29" xfId="0" applyFont="1" applyFill="1" applyBorder="1" applyAlignment="1">
      <alignment horizontal="center" vertical="top"/>
    </xf>
    <xf numFmtId="0" fontId="0" fillId="0" borderId="45" xfId="0" applyFont="1" applyFill="1" applyBorder="1" applyAlignment="1">
      <alignment horizontal="center" vertical="top"/>
    </xf>
    <xf numFmtId="0" fontId="0" fillId="0" borderId="3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39" xfId="0" applyFont="1" applyFill="1" applyBorder="1" applyAlignment="1">
      <alignment horizontal="center" vertical="top" wrapText="1"/>
    </xf>
    <xf numFmtId="0" fontId="0" fillId="0" borderId="48" xfId="0" applyFont="1" applyFill="1" applyBorder="1" applyAlignment="1">
      <alignment horizontal="center" vertical="top"/>
    </xf>
    <xf numFmtId="0" fontId="0" fillId="0" borderId="22" xfId="0" applyFont="1" applyFill="1" applyBorder="1" applyAlignment="1">
      <alignment horizontal="center" vertical="top"/>
    </xf>
    <xf numFmtId="0" fontId="0" fillId="0" borderId="23" xfId="0" applyFont="1" applyFill="1" applyBorder="1" applyAlignment="1">
      <alignment horizontal="center" vertical="top"/>
    </xf>
    <xf numFmtId="0" fontId="14" fillId="0" borderId="26" xfId="0" applyFont="1" applyFill="1" applyBorder="1" applyAlignment="1" applyProtection="1">
      <alignment horizontal="left" vertical="center" wrapText="1" indent="1"/>
    </xf>
    <xf numFmtId="0" fontId="14" fillId="0" borderId="27" xfId="0" applyFont="1" applyFill="1" applyBorder="1" applyAlignment="1" applyProtection="1">
      <alignment horizontal="left" vertical="center" wrapText="1" indent="1"/>
    </xf>
    <xf numFmtId="0" fontId="14" fillId="0" borderId="43" xfId="0" applyFont="1" applyFill="1" applyBorder="1" applyAlignment="1" applyProtection="1">
      <alignment horizontal="left" vertical="center" wrapText="1" indent="1"/>
    </xf>
    <xf numFmtId="0" fontId="14" fillId="0" borderId="50" xfId="0" applyFont="1" applyFill="1" applyBorder="1" applyAlignment="1" applyProtection="1">
      <alignment horizontal="left" vertical="center" wrapText="1" indent="1"/>
    </xf>
    <xf numFmtId="0" fontId="14" fillId="0" borderId="51" xfId="0" applyFont="1" applyFill="1" applyBorder="1" applyAlignment="1" applyProtection="1">
      <alignment horizontal="left" vertical="center" wrapText="1" indent="1"/>
    </xf>
    <xf numFmtId="0" fontId="14" fillId="0" borderId="52" xfId="0" applyFont="1" applyFill="1" applyBorder="1" applyAlignment="1" applyProtection="1">
      <alignment horizontal="left" vertical="center" wrapText="1" inden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39" xfId="0" applyFont="1" applyFill="1" applyBorder="1" applyAlignment="1">
      <alignment horizontal="center" vertical="center" wrapText="1"/>
    </xf>
    <xf numFmtId="0" fontId="36" fillId="0" borderId="48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14" fillId="0" borderId="54" xfId="0" quotePrefix="1" applyFont="1" applyFill="1" applyBorder="1" applyAlignment="1">
      <alignment horizontal="left" vertical="center" wrapText="1" indent="1"/>
    </xf>
    <xf numFmtId="0" fontId="14" fillId="0" borderId="55" xfId="0" quotePrefix="1" applyFont="1" applyFill="1" applyBorder="1" applyAlignment="1">
      <alignment horizontal="left" vertical="center" wrapText="1" indent="1"/>
    </xf>
    <xf numFmtId="0" fontId="14" fillId="0" borderId="56" xfId="0" quotePrefix="1" applyFont="1" applyFill="1" applyBorder="1" applyAlignment="1">
      <alignment horizontal="left" vertical="center" wrapText="1" indent="1"/>
    </xf>
    <xf numFmtId="0" fontId="40" fillId="0" borderId="1" xfId="0" applyFont="1" applyBorder="1" applyAlignment="1">
      <alignment horizontal="left" vertical="center"/>
    </xf>
    <xf numFmtId="0" fontId="45" fillId="6" borderId="1" xfId="0" applyFont="1" applyFill="1" applyBorder="1" applyAlignment="1" applyProtection="1">
      <alignment horizontal="left" vertical="center"/>
    </xf>
    <xf numFmtId="0" fontId="50" fillId="2" borderId="1" xfId="0" applyFont="1" applyFill="1" applyBorder="1" applyAlignment="1" applyProtection="1">
      <alignment horizontal="center" vertical="center" wrapText="1"/>
    </xf>
    <xf numFmtId="0" fontId="51" fillId="14" borderId="1" xfId="0" applyFont="1" applyFill="1" applyBorder="1" applyAlignment="1" applyProtection="1">
      <alignment horizontal="center" vertical="center" wrapText="1"/>
    </xf>
    <xf numFmtId="0" fontId="45" fillId="2" borderId="1" xfId="0" applyFont="1" applyFill="1" applyBorder="1" applyAlignment="1" applyProtection="1">
      <alignment horizontal="center" vertical="center" wrapText="1"/>
    </xf>
    <xf numFmtId="0" fontId="45" fillId="14" borderId="1" xfId="0" applyFont="1" applyFill="1" applyBorder="1" applyAlignment="1" applyProtection="1">
      <alignment horizontal="center" vertical="center" wrapText="1"/>
    </xf>
    <xf numFmtId="0" fontId="50" fillId="2" borderId="9" xfId="0" applyFont="1" applyFill="1" applyBorder="1" applyAlignment="1" applyProtection="1">
      <alignment horizontal="center" vertical="center" wrapText="1"/>
    </xf>
    <xf numFmtId="0" fontId="50" fillId="2" borderId="10" xfId="0" applyFont="1" applyFill="1" applyBorder="1" applyAlignment="1" applyProtection="1">
      <alignment horizontal="center" vertical="center" wrapText="1"/>
    </xf>
    <xf numFmtId="0" fontId="50" fillId="2" borderId="11" xfId="0" applyFont="1" applyFill="1" applyBorder="1" applyAlignment="1" applyProtection="1">
      <alignment horizontal="center" vertical="center" wrapText="1"/>
    </xf>
    <xf numFmtId="0" fontId="47" fillId="14" borderId="1" xfId="0" applyFont="1" applyFill="1" applyBorder="1" applyAlignment="1" applyProtection="1">
      <alignment horizontal="left" vertical="center"/>
    </xf>
    <xf numFmtId="0" fontId="50" fillId="14" borderId="1" xfId="0" applyFont="1" applyFill="1" applyBorder="1" applyAlignment="1" applyProtection="1">
      <alignment horizontal="center" vertical="center" wrapText="1"/>
    </xf>
    <xf numFmtId="0" fontId="40" fillId="0" borderId="1" xfId="0" applyFont="1" applyBorder="1" applyAlignment="1">
      <alignment horizontal="left" vertical="top"/>
    </xf>
    <xf numFmtId="0" fontId="45" fillId="6" borderId="1" xfId="0" applyFont="1" applyFill="1" applyBorder="1" applyAlignment="1" applyProtection="1">
      <alignment horizontal="left"/>
    </xf>
    <xf numFmtId="0" fontId="45" fillId="6" borderId="9" xfId="0" applyFont="1" applyFill="1" applyBorder="1" applyAlignment="1" applyProtection="1">
      <alignment horizontal="left"/>
    </xf>
    <xf numFmtId="0" fontId="45" fillId="6" borderId="1" xfId="0" applyFont="1" applyFill="1" applyBorder="1" applyAlignment="1" applyProtection="1">
      <alignment horizontal="left" vertical="top"/>
    </xf>
    <xf numFmtId="0" fontId="40" fillId="0" borderId="64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center"/>
    </xf>
    <xf numFmtId="0" fontId="46" fillId="0" borderId="1" xfId="0" applyFont="1" applyFill="1" applyBorder="1" applyAlignment="1" applyProtection="1">
      <alignment horizontal="left" vertical="center" wrapText="1"/>
    </xf>
    <xf numFmtId="0" fontId="46" fillId="0" borderId="9" xfId="0" applyFont="1" applyFill="1" applyBorder="1" applyAlignment="1" applyProtection="1">
      <alignment horizontal="left" vertical="center" wrapText="1"/>
    </xf>
    <xf numFmtId="0" fontId="45" fillId="0" borderId="1" xfId="0" applyFont="1" applyFill="1" applyBorder="1" applyAlignment="1" applyProtection="1">
      <alignment horizontal="left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35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34"/>
      <tableStyleElement type="headerRow" dxfId="33"/>
      <tableStyleElement type="totalRow" dxfId="32"/>
      <tableStyleElement type="firstRowStripe" dxfId="31"/>
      <tableStyleElement type="firstColumnStripe" dxfId="30"/>
      <tableStyleElement type="firstHeaderCell" dxfId="29"/>
      <tableStyleElement type="firstSubtotalRow" dxfId="28"/>
      <tableStyleElement type="secondSubtotalRow" dxfId="27"/>
      <tableStyleElement type="firstColumnSubheading" dxfId="26"/>
      <tableStyleElement type="firstRowSubheading" dxfId="25"/>
      <tableStyleElement type="secondRowSubheading" dxfId="24"/>
      <tableStyleElement type="pageFieldLabels" dxfId="23"/>
      <tableStyleElement type="pageFieldValues" dxfId="22"/>
    </tableStyle>
    <tableStyle name="PivotStyleMedium2 2 2" table="0" count="9" xr9:uid="{00000000-0011-0000-FFFF-FFFF01000000}">
      <tableStyleElement type="wholeTable" dxfId="21"/>
      <tableStyleElement type="headerRow" dxfId="20"/>
      <tableStyleElement type="totalRow" dxfId="19"/>
      <tableStyleElement type="firstRowStripe" dxfId="18"/>
      <tableStyleElement type="firstColumnStripe" dxfId="17"/>
      <tableStyleElement type="firstHeaderCell" dxfId="16"/>
      <tableStyleElement type="secondRowSubheading" dxfId="15"/>
      <tableStyleElement type="pageFieldLabels" dxfId="14"/>
      <tableStyleElement type="pageFieldValues" dxfId="13"/>
    </tableStyle>
    <tableStyle name="PivotStyleMedium2 2 3" table="0" count="9" xr9:uid="{00000000-0011-0000-FFFF-FFFF02000000}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secondRowSubheading" dxfId="6"/>
      <tableStyleElement type="pageFieldLabels" dxfId="5"/>
      <tableStyleElement type="pageFieldValues" dxfId="4"/>
    </tableStyle>
  </tableStyles>
  <colors>
    <mruColors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novas inser&#231;&#245;es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B15"/><Relationship Id="rId1" Type="http://schemas.openxmlformats.org/officeDocument/2006/relationships/hyperlink" Target="#'Risco por tipo de contrato'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9525</xdr:rowOff>
        </xdr:from>
        <xdr:to>
          <xdr:col>1</xdr:col>
          <xdr:colOff>1143000</xdr:colOff>
          <xdr:row>2</xdr:row>
          <xdr:rowOff>142875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428625</xdr:colOff>
      <xdr:row>28</xdr:row>
      <xdr:rowOff>42861</xdr:rowOff>
    </xdr:from>
    <xdr:to>
      <xdr:col>4</xdr:col>
      <xdr:colOff>1111250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93708" y="7355944"/>
          <a:ext cx="2344209" cy="54927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1733551</xdr:colOff>
      <xdr:row>28</xdr:row>
      <xdr:rowOff>66674</xdr:rowOff>
    </xdr:from>
    <xdr:to>
      <xdr:col>6</xdr:col>
      <xdr:colOff>385763</xdr:colOff>
      <xdr:row>31</xdr:row>
      <xdr:rowOff>57150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7889082" y="7019924"/>
          <a:ext cx="2295525" cy="526257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1095376</xdr:colOff>
      <xdr:row>28</xdr:row>
      <xdr:rowOff>7143</xdr:rowOff>
    </xdr:from>
    <xdr:to>
      <xdr:col>2</xdr:col>
      <xdr:colOff>1345407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869282" y="6960393"/>
          <a:ext cx="1845469" cy="535781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143</xdr:row>
      <xdr:rowOff>142875</xdr:rowOff>
    </xdr:from>
    <xdr:to>
      <xdr:col>3</xdr:col>
      <xdr:colOff>349568</xdr:colOff>
      <xdr:row>143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144</xdr:row>
      <xdr:rowOff>144780</xdr:rowOff>
    </xdr:from>
    <xdr:to>
      <xdr:col>3</xdr:col>
      <xdr:colOff>373380</xdr:colOff>
      <xdr:row>144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156</xdr:row>
      <xdr:rowOff>104924</xdr:rowOff>
    </xdr:from>
    <xdr:to>
      <xdr:col>3</xdr:col>
      <xdr:colOff>1506605</xdr:colOff>
      <xdr:row>156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156</xdr:row>
      <xdr:rowOff>104924</xdr:rowOff>
    </xdr:from>
    <xdr:to>
      <xdr:col>3</xdr:col>
      <xdr:colOff>1506605</xdr:colOff>
      <xdr:row>156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211666</xdr:colOff>
      <xdr:row>4</xdr:row>
      <xdr:rowOff>0</xdr:rowOff>
    </xdr:from>
    <xdr:to>
      <xdr:col>5</xdr:col>
      <xdr:colOff>1974003</xdr:colOff>
      <xdr:row>5</xdr:row>
      <xdr:rowOff>236037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6988023" y="2790978"/>
          <a:ext cx="1762337" cy="710773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0</xdr:row>
          <xdr:rowOff>142875</xdr:rowOff>
        </xdr:from>
        <xdr:to>
          <xdr:col>2</xdr:col>
          <xdr:colOff>1419225</xdr:colOff>
          <xdr:row>2</xdr:row>
          <xdr:rowOff>200025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5</xdr:col>
      <xdr:colOff>85725</xdr:colOff>
      <xdr:row>0</xdr:row>
      <xdr:rowOff>0</xdr:rowOff>
    </xdr:from>
    <xdr:to>
      <xdr:col>6</xdr:col>
      <xdr:colOff>114300</xdr:colOff>
      <xdr:row>1</xdr:row>
      <xdr:rowOff>133350</xdr:rowOff>
    </xdr:to>
    <xdr:sp macro="" textlink="">
      <xdr:nvSpPr>
        <xdr:cNvPr id="5" name="Seta para a direit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1382375" y="0"/>
          <a:ext cx="638175" cy="533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4</xdr:col>
      <xdr:colOff>790575</xdr:colOff>
      <xdr:row>1</xdr:row>
      <xdr:rowOff>0</xdr:rowOff>
    </xdr:to>
    <xdr:sp macro="" textlink="">
      <xdr:nvSpPr>
        <xdr:cNvPr id="7" name="Seta para a direita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4248150" y="0"/>
          <a:ext cx="752475" cy="600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6</xdr:col>
      <xdr:colOff>85725</xdr:colOff>
      <xdr:row>0</xdr:row>
      <xdr:rowOff>0</xdr:rowOff>
    </xdr:from>
    <xdr:to>
      <xdr:col>7</xdr:col>
      <xdr:colOff>114300</xdr:colOff>
      <xdr:row>1</xdr:row>
      <xdr:rowOff>133350</xdr:rowOff>
    </xdr:to>
    <xdr:sp macro="" textlink="">
      <xdr:nvSpPr>
        <xdr:cNvPr id="8" name="Seta para a direita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6896100" y="0"/>
          <a:ext cx="0" cy="533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showGridLines="0" topLeftCell="A28" zoomScale="90" zoomScaleNormal="90" zoomScalePageLayoutView="90" workbookViewId="0">
      <selection activeCell="B25" sqref="B25:E25"/>
    </sheetView>
  </sheetViews>
  <sheetFormatPr defaultColWidth="0" defaultRowHeight="14.25" zeroHeight="1" x14ac:dyDescent="0.2"/>
  <cols>
    <col min="1" max="1" width="11.5703125" style="32" customWidth="1"/>
    <col min="2" max="2" width="27.42578125" style="32" customWidth="1"/>
    <col min="3" max="6" width="24.85546875" style="32" customWidth="1"/>
    <col min="7" max="7" width="27" style="32" customWidth="1"/>
    <col min="8" max="8" width="2.7109375" style="32" customWidth="1"/>
    <col min="9" max="16384" width="9.140625" style="32" hidden="1"/>
  </cols>
  <sheetData>
    <row r="1" spans="1:7" ht="15.75" x14ac:dyDescent="0.2">
      <c r="C1" s="186" t="s">
        <v>1072</v>
      </c>
      <c r="D1" s="186"/>
      <c r="E1" s="186"/>
      <c r="F1" s="186"/>
      <c r="G1" s="186"/>
    </row>
    <row r="2" spans="1:7" ht="15.75" x14ac:dyDescent="0.2">
      <c r="C2" s="187" t="s">
        <v>687</v>
      </c>
      <c r="D2" s="187"/>
      <c r="E2" s="187"/>
      <c r="F2" s="187"/>
      <c r="G2" s="187"/>
    </row>
    <row r="3" spans="1:7" ht="15.75" customHeight="1" x14ac:dyDescent="0.2">
      <c r="C3" s="186"/>
      <c r="D3" s="186"/>
      <c r="E3" s="186"/>
      <c r="F3" s="186"/>
      <c r="G3" s="186"/>
    </row>
    <row r="4" spans="1:7" x14ac:dyDescent="0.2"/>
    <row r="5" spans="1:7" ht="36.75" customHeight="1" x14ac:dyDescent="0.2">
      <c r="A5" s="188" t="s">
        <v>912</v>
      </c>
      <c r="B5" s="188"/>
      <c r="C5" s="188"/>
      <c r="D5" s="188"/>
      <c r="E5" s="188"/>
      <c r="F5" s="188"/>
      <c r="G5" s="188"/>
    </row>
    <row r="6" spans="1:7" x14ac:dyDescent="0.2">
      <c r="A6" s="191" t="s">
        <v>903</v>
      </c>
      <c r="B6" s="191"/>
      <c r="C6" s="192"/>
      <c r="D6" s="192"/>
      <c r="E6" s="192"/>
      <c r="F6" s="192"/>
      <c r="G6" s="192"/>
    </row>
    <row r="7" spans="1:7" ht="15" x14ac:dyDescent="0.25">
      <c r="A7" s="54"/>
      <c r="B7" s="54"/>
      <c r="C7" s="54"/>
      <c r="D7" s="54"/>
      <c r="E7" s="54"/>
      <c r="F7" s="54"/>
      <c r="G7" s="54"/>
    </row>
    <row r="8" spans="1:7" ht="21.95" customHeight="1" x14ac:dyDescent="0.2">
      <c r="A8" s="189" t="s">
        <v>859</v>
      </c>
      <c r="B8" s="189"/>
      <c r="C8" s="189"/>
      <c r="D8" s="189"/>
      <c r="E8" s="189"/>
      <c r="F8" s="189"/>
      <c r="G8" s="189"/>
    </row>
    <row r="9" spans="1:7" ht="12.75" customHeight="1" x14ac:dyDescent="0.25">
      <c r="A9" s="54"/>
      <c r="B9" s="54"/>
      <c r="C9" s="54"/>
      <c r="D9" s="54"/>
      <c r="E9" s="54"/>
      <c r="F9" s="54"/>
      <c r="G9" s="54"/>
    </row>
    <row r="10" spans="1:7" ht="21.95" customHeight="1" x14ac:dyDescent="0.2">
      <c r="A10" s="190" t="s">
        <v>1073</v>
      </c>
      <c r="B10" s="190"/>
      <c r="C10" s="190"/>
      <c r="D10" s="190"/>
      <c r="E10" s="190"/>
      <c r="F10" s="190"/>
      <c r="G10" s="190"/>
    </row>
    <row r="11" spans="1:7" s="33" customFormat="1" ht="21.95" customHeight="1" x14ac:dyDescent="0.2">
      <c r="A11" s="183" t="s">
        <v>858</v>
      </c>
      <c r="B11" s="183"/>
      <c r="C11" s="181" t="s">
        <v>1123</v>
      </c>
      <c r="D11" s="181"/>
      <c r="E11" s="181"/>
      <c r="F11" s="181"/>
      <c r="G11" s="181"/>
    </row>
    <row r="12" spans="1:7" s="33" customFormat="1" ht="21.95" customHeight="1" x14ac:dyDescent="0.2">
      <c r="A12" s="183" t="s">
        <v>1085</v>
      </c>
      <c r="B12" s="183"/>
      <c r="C12" s="181" t="s">
        <v>1124</v>
      </c>
      <c r="D12" s="181"/>
      <c r="E12" s="181"/>
      <c r="F12" s="181"/>
      <c r="G12" s="181"/>
    </row>
    <row r="13" spans="1:7" ht="21.95" customHeight="1" x14ac:dyDescent="0.2">
      <c r="A13" s="183" t="s">
        <v>1086</v>
      </c>
      <c r="B13" s="183"/>
      <c r="C13" s="180" t="s">
        <v>1122</v>
      </c>
      <c r="D13" s="181"/>
      <c r="E13" s="181"/>
      <c r="F13" s="181"/>
      <c r="G13" s="181"/>
    </row>
    <row r="14" spans="1:7" ht="21.95" customHeight="1" x14ac:dyDescent="0.2">
      <c r="A14" s="183" t="s">
        <v>860</v>
      </c>
      <c r="B14" s="183"/>
      <c r="C14" s="181" t="s">
        <v>1125</v>
      </c>
      <c r="D14" s="181"/>
      <c r="E14" s="181"/>
      <c r="F14" s="181"/>
      <c r="G14" s="181"/>
    </row>
    <row r="15" spans="1:7" ht="21.95" customHeight="1" x14ac:dyDescent="0.2">
      <c r="A15" s="183" t="s">
        <v>904</v>
      </c>
      <c r="B15" s="183"/>
      <c r="C15" s="181" t="s">
        <v>1126</v>
      </c>
      <c r="D15" s="181"/>
      <c r="E15" s="181"/>
      <c r="F15" s="181"/>
      <c r="G15" s="181"/>
    </row>
    <row r="16" spans="1:7" ht="21.95" customHeight="1" x14ac:dyDescent="0.2">
      <c r="A16" s="183" t="s">
        <v>885</v>
      </c>
      <c r="B16" s="183"/>
      <c r="C16" s="184" t="s">
        <v>1126</v>
      </c>
      <c r="D16" s="184"/>
      <c r="E16" s="184"/>
      <c r="F16" s="184"/>
      <c r="G16" s="184"/>
    </row>
    <row r="17" spans="1:7" ht="21.95" customHeight="1" x14ac:dyDescent="0.2">
      <c r="A17" s="183" t="s">
        <v>1070</v>
      </c>
      <c r="B17" s="183"/>
      <c r="C17" s="184" t="s">
        <v>1127</v>
      </c>
      <c r="D17" s="184"/>
      <c r="E17" s="184"/>
      <c r="F17" s="184"/>
      <c r="G17" s="184"/>
    </row>
    <row r="18" spans="1:7" ht="21.75" customHeight="1" x14ac:dyDescent="0.25">
      <c r="A18" s="176"/>
      <c r="B18" s="176"/>
      <c r="C18" s="176"/>
      <c r="D18" s="176"/>
      <c r="E18" s="176"/>
      <c r="F18" s="176"/>
      <c r="G18" s="176"/>
    </row>
    <row r="19" spans="1:7" ht="21.95" customHeight="1" x14ac:dyDescent="0.2">
      <c r="A19" s="190" t="s">
        <v>1074</v>
      </c>
      <c r="B19" s="190"/>
      <c r="C19" s="190"/>
      <c r="D19" s="190"/>
      <c r="E19" s="190"/>
      <c r="F19" s="190"/>
      <c r="G19" s="190"/>
    </row>
    <row r="20" spans="1:7" ht="21.95" customHeight="1" x14ac:dyDescent="0.2">
      <c r="A20" s="194" t="s">
        <v>1088</v>
      </c>
      <c r="B20" s="194"/>
      <c r="C20" s="194"/>
      <c r="D20" s="194"/>
      <c r="E20" s="194"/>
      <c r="F20" s="194"/>
      <c r="G20" s="194"/>
    </row>
    <row r="21" spans="1:7" ht="21.95" customHeight="1" x14ac:dyDescent="0.2">
      <c r="A21" s="177" t="s">
        <v>1075</v>
      </c>
      <c r="B21" s="184" t="s">
        <v>1128</v>
      </c>
      <c r="C21" s="184"/>
      <c r="D21" s="184"/>
      <c r="E21" s="185"/>
      <c r="F21" s="149" t="s">
        <v>1076</v>
      </c>
      <c r="G21" s="178" t="s">
        <v>1126</v>
      </c>
    </row>
    <row r="22" spans="1:7" s="34" customFormat="1" ht="20.25" customHeight="1" x14ac:dyDescent="0.2">
      <c r="A22" s="194" t="s">
        <v>1089</v>
      </c>
      <c r="B22" s="194"/>
      <c r="C22" s="194"/>
      <c r="D22" s="194"/>
      <c r="E22" s="194"/>
      <c r="F22" s="194"/>
      <c r="G22" s="194"/>
    </row>
    <row r="23" spans="1:7" s="33" customFormat="1" ht="21.95" customHeight="1" x14ac:dyDescent="0.2">
      <c r="A23" s="177" t="s">
        <v>1075</v>
      </c>
      <c r="B23" s="184" t="s">
        <v>1128</v>
      </c>
      <c r="C23" s="184"/>
      <c r="D23" s="184"/>
      <c r="E23" s="185"/>
      <c r="F23" s="149" t="s">
        <v>1076</v>
      </c>
      <c r="G23" s="178" t="s">
        <v>1126</v>
      </c>
    </row>
    <row r="24" spans="1:7" s="33" customFormat="1" ht="21.95" customHeight="1" x14ac:dyDescent="0.2">
      <c r="A24" s="177" t="s">
        <v>1075</v>
      </c>
      <c r="B24" s="184"/>
      <c r="C24" s="184"/>
      <c r="D24" s="184"/>
      <c r="E24" s="185"/>
      <c r="F24" s="149" t="s">
        <v>1076</v>
      </c>
      <c r="G24" s="178"/>
    </row>
    <row r="25" spans="1:7" s="33" customFormat="1" ht="21.95" customHeight="1" x14ac:dyDescent="0.2">
      <c r="A25" s="177" t="s">
        <v>1075</v>
      </c>
      <c r="B25" s="184"/>
      <c r="C25" s="184"/>
      <c r="D25" s="184"/>
      <c r="E25" s="185"/>
      <c r="F25" s="149" t="s">
        <v>1076</v>
      </c>
      <c r="G25" s="178"/>
    </row>
    <row r="26" spans="1:7" s="33" customFormat="1" ht="21.95" customHeight="1" x14ac:dyDescent="0.2">
      <c r="A26" s="177" t="s">
        <v>1075</v>
      </c>
      <c r="B26" s="184"/>
      <c r="C26" s="184"/>
      <c r="D26" s="184"/>
      <c r="E26" s="185"/>
      <c r="F26" s="149" t="s">
        <v>1076</v>
      </c>
      <c r="G26" s="178"/>
    </row>
    <row r="27" spans="1:7" s="33" customFormat="1" ht="21.95" customHeight="1" x14ac:dyDescent="0.2">
      <c r="A27" s="177" t="s">
        <v>1075</v>
      </c>
      <c r="B27" s="184"/>
      <c r="C27" s="184"/>
      <c r="D27" s="184"/>
      <c r="E27" s="185"/>
      <c r="F27" s="149" t="s">
        <v>1076</v>
      </c>
      <c r="G27" s="178"/>
    </row>
    <row r="28" spans="1:7" x14ac:dyDescent="0.2"/>
    <row r="29" spans="1:7" x14ac:dyDescent="0.2"/>
    <row r="30" spans="1:7" x14ac:dyDescent="0.2"/>
    <row r="31" spans="1:7" x14ac:dyDescent="0.2"/>
    <row r="32" spans="1:7" x14ac:dyDescent="0.2"/>
    <row r="33" x14ac:dyDescent="0.2"/>
    <row r="34" x14ac:dyDescent="0.2"/>
    <row r="38" ht="15.75" hidden="1" customHeight="1" x14ac:dyDescent="0.2"/>
    <row r="59" spans="1:7" ht="35.25" hidden="1" customHeight="1" x14ac:dyDescent="0.2">
      <c r="A59" s="195" t="s">
        <v>906</v>
      </c>
      <c r="B59" s="195"/>
      <c r="C59" s="195"/>
      <c r="D59" s="195"/>
      <c r="E59" s="195"/>
      <c r="F59" s="195"/>
      <c r="G59" s="195"/>
    </row>
    <row r="62" spans="1:7" ht="22.5" hidden="1" customHeight="1" x14ac:dyDescent="0.2">
      <c r="A62" s="193" t="s">
        <v>909</v>
      </c>
      <c r="B62" s="193"/>
      <c r="C62" s="193"/>
      <c r="D62" s="193"/>
      <c r="E62" s="193"/>
      <c r="F62" s="193"/>
      <c r="G62" s="193"/>
    </row>
    <row r="63" spans="1:7" ht="32.25" hidden="1" customHeight="1" x14ac:dyDescent="0.2">
      <c r="A63" s="182" t="s">
        <v>907</v>
      </c>
      <c r="B63" s="182"/>
      <c r="C63" s="182"/>
      <c r="D63" s="182"/>
      <c r="E63" s="182"/>
      <c r="F63" s="182"/>
      <c r="G63" s="182"/>
    </row>
    <row r="64" spans="1:7" ht="30.75" hidden="1" customHeight="1" x14ac:dyDescent="0.2">
      <c r="A64" s="182" t="s">
        <v>908</v>
      </c>
      <c r="B64" s="182"/>
      <c r="C64" s="182"/>
      <c r="D64" s="182"/>
      <c r="E64" s="182"/>
      <c r="F64" s="182"/>
      <c r="G64" s="182"/>
    </row>
    <row r="65" spans="1:2" hidden="1" x14ac:dyDescent="0.2">
      <c r="A65" s="36"/>
      <c r="B65" s="36"/>
    </row>
  </sheetData>
  <sheetProtection algorithmName="SHA-512" hashValue="AZnEZVKrTonIDqkuhl1nWw2ELoqJ04pkWL5cFjPq2uvoI9BLS8vAo6ta/Los5tEEgEwpCHj5wwp4YjVkU5NdrQ==" saltValue="d3lzXqS8ZluQ7elh4/cdPQ==" spinCount="100000" sheet="1" objects="1" scenarios="1"/>
  <mergeCells count="34">
    <mergeCell ref="C17:G17"/>
    <mergeCell ref="A64:G64"/>
    <mergeCell ref="A62:G62"/>
    <mergeCell ref="C16:G16"/>
    <mergeCell ref="A19:G19"/>
    <mergeCell ref="A20:G20"/>
    <mergeCell ref="A22:G22"/>
    <mergeCell ref="A59:G59"/>
    <mergeCell ref="B23:E23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63:G63"/>
    <mergeCell ref="A11:B11"/>
    <mergeCell ref="A12:B12"/>
    <mergeCell ref="A13:B13"/>
    <mergeCell ref="A14:B14"/>
    <mergeCell ref="A15:B15"/>
    <mergeCell ref="A16:B16"/>
    <mergeCell ref="B21:E21"/>
    <mergeCell ref="B24:E24"/>
    <mergeCell ref="B25:E25"/>
    <mergeCell ref="B26:E26"/>
    <mergeCell ref="B27:E27"/>
    <mergeCell ref="A17:B17"/>
  </mergeCells>
  <dataValidations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95250</xdr:colOff>
                <xdr:row>0</xdr:row>
                <xdr:rowOff>9525</xdr:rowOff>
              </from>
              <to>
                <xdr:col>1</xdr:col>
                <xdr:colOff>1143000</xdr:colOff>
                <xdr:row>2</xdr:row>
                <xdr:rowOff>142875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81"/>
  <sheetViews>
    <sheetView showGridLines="0" showWhiteSpace="0" topLeftCell="A196" zoomScale="110" zoomScaleNormal="110" zoomScalePageLayoutView="80" workbookViewId="0">
      <selection activeCell="C90" sqref="C90:E90"/>
    </sheetView>
  </sheetViews>
  <sheetFormatPr defaultColWidth="0" defaultRowHeight="14.25" customHeight="1" zeroHeight="1" x14ac:dyDescent="0.2"/>
  <cols>
    <col min="1" max="1" width="52" style="32" customWidth="1"/>
    <col min="2" max="2" width="31.85546875" style="32" customWidth="1"/>
    <col min="3" max="4" width="28.42578125" style="32" customWidth="1"/>
    <col min="5" max="6" width="27.28515625" style="32" customWidth="1"/>
    <col min="7" max="7" width="1.85546875" style="32" customWidth="1"/>
    <col min="8" max="16384" width="9.140625" style="32" hidden="1"/>
  </cols>
  <sheetData>
    <row r="1" spans="1:7" s="39" customFormat="1" ht="28.15" customHeight="1" x14ac:dyDescent="0.2">
      <c r="A1" s="271" t="s">
        <v>912</v>
      </c>
      <c r="B1" s="272"/>
      <c r="C1" s="272"/>
      <c r="D1" s="272"/>
      <c r="E1" s="273"/>
      <c r="F1" s="37"/>
      <c r="G1" s="38"/>
    </row>
    <row r="2" spans="1:7" s="39" customFormat="1" ht="37.15" customHeight="1" x14ac:dyDescent="0.2">
      <c r="A2" s="274" t="s">
        <v>916</v>
      </c>
      <c r="B2" s="275"/>
      <c r="C2" s="275"/>
      <c r="D2" s="275"/>
      <c r="E2" s="276"/>
      <c r="F2" s="37"/>
      <c r="G2" s="38"/>
    </row>
    <row r="3" spans="1:7" s="39" customFormat="1" ht="6" customHeight="1" x14ac:dyDescent="0.2">
      <c r="A3" s="49"/>
      <c r="B3" s="50"/>
      <c r="C3" s="50"/>
      <c r="D3" s="50"/>
      <c r="E3" s="51"/>
      <c r="F3" s="37"/>
      <c r="G3" s="38"/>
    </row>
    <row r="4" spans="1:7" s="39" customFormat="1" ht="6" customHeight="1" x14ac:dyDescent="0.2">
      <c r="A4" s="52"/>
      <c r="B4" s="52"/>
      <c r="C4" s="52"/>
      <c r="D4" s="52"/>
      <c r="E4" s="52"/>
      <c r="F4" s="37"/>
      <c r="G4" s="38"/>
    </row>
    <row r="5" spans="1:7" s="39" customFormat="1" ht="6" customHeight="1" x14ac:dyDescent="0.2">
      <c r="A5" s="53"/>
      <c r="B5" s="52"/>
      <c r="C5" s="52"/>
      <c r="D5" s="52"/>
      <c r="E5" s="52"/>
      <c r="F5" s="37"/>
      <c r="G5" s="38"/>
    </row>
    <row r="6" spans="1:7" s="39" customFormat="1" ht="6" customHeight="1" x14ac:dyDescent="0.2">
      <c r="A6" s="52"/>
      <c r="B6" s="52"/>
      <c r="C6" s="52"/>
      <c r="D6" s="52"/>
      <c r="E6" s="52"/>
      <c r="F6" s="37"/>
      <c r="G6" s="38"/>
    </row>
    <row r="7" spans="1:7" s="39" customFormat="1" ht="25.15" customHeight="1" x14ac:dyDescent="0.2">
      <c r="A7" s="95" t="s">
        <v>917</v>
      </c>
      <c r="B7" s="96"/>
      <c r="C7" s="96"/>
      <c r="D7" s="96"/>
      <c r="E7" s="97"/>
      <c r="F7" s="37"/>
      <c r="G7" s="38"/>
    </row>
    <row r="8" spans="1:7" s="39" customFormat="1" ht="31.9" customHeight="1" x14ac:dyDescent="0.2">
      <c r="A8" s="98" t="s">
        <v>4</v>
      </c>
      <c r="B8" s="217" t="s">
        <v>1055</v>
      </c>
      <c r="C8" s="218"/>
      <c r="D8" s="218"/>
      <c r="E8" s="219"/>
      <c r="F8" s="37"/>
      <c r="G8" s="38"/>
    </row>
    <row r="9" spans="1:7" s="39" customFormat="1" ht="19.899999999999999" customHeight="1" x14ac:dyDescent="0.2">
      <c r="A9" s="99" t="s">
        <v>6</v>
      </c>
      <c r="B9" s="220" t="s">
        <v>7</v>
      </c>
      <c r="C9" s="221"/>
      <c r="D9" s="221"/>
      <c r="E9" s="222"/>
      <c r="F9" s="37"/>
      <c r="G9" s="38"/>
    </row>
    <row r="10" spans="1:7" s="39" customFormat="1" ht="14.45" customHeight="1" x14ac:dyDescent="0.2">
      <c r="A10" s="100"/>
      <c r="B10" s="277"/>
      <c r="C10" s="278"/>
      <c r="D10" s="278"/>
      <c r="E10" s="279"/>
      <c r="F10" s="37"/>
      <c r="G10" s="38"/>
    </row>
    <row r="11" spans="1:7" s="39" customFormat="1" ht="14.45" customHeight="1" x14ac:dyDescent="0.2">
      <c r="A11" s="101" t="s">
        <v>918</v>
      </c>
      <c r="B11" s="280" t="s">
        <v>919</v>
      </c>
      <c r="C11" s="281"/>
      <c r="D11" s="281"/>
      <c r="E11" s="282"/>
      <c r="F11" s="37"/>
      <c r="G11" s="38"/>
    </row>
    <row r="12" spans="1:7" s="39" customFormat="1" ht="14.45" customHeight="1" x14ac:dyDescent="0.2">
      <c r="A12" s="102"/>
      <c r="B12" s="283"/>
      <c r="C12" s="284"/>
      <c r="D12" s="284"/>
      <c r="E12" s="285"/>
      <c r="F12" s="37"/>
      <c r="G12" s="38"/>
    </row>
    <row r="13" spans="1:7" ht="15" x14ac:dyDescent="0.25">
      <c r="A13" s="54"/>
      <c r="B13" s="54"/>
      <c r="C13" s="54"/>
      <c r="D13" s="54"/>
      <c r="E13" s="54"/>
    </row>
    <row r="14" spans="1:7" s="39" customFormat="1" ht="25.15" customHeight="1" x14ac:dyDescent="0.2">
      <c r="A14" s="95" t="s">
        <v>866</v>
      </c>
      <c r="B14" s="96"/>
      <c r="C14" s="96"/>
      <c r="D14" s="96"/>
      <c r="E14" s="97"/>
      <c r="F14" s="37"/>
      <c r="G14" s="38"/>
    </row>
    <row r="15" spans="1:7" s="39" customFormat="1" ht="31.9" customHeight="1" x14ac:dyDescent="0.2">
      <c r="A15" s="98" t="s">
        <v>4</v>
      </c>
      <c r="B15" s="217" t="s">
        <v>920</v>
      </c>
      <c r="C15" s="218"/>
      <c r="D15" s="218"/>
      <c r="E15" s="219"/>
      <c r="F15" s="37"/>
      <c r="G15" s="38"/>
    </row>
    <row r="16" spans="1:7" s="39" customFormat="1" ht="19.899999999999999" customHeight="1" x14ac:dyDescent="0.2">
      <c r="A16" s="99" t="s">
        <v>6</v>
      </c>
      <c r="B16" s="220" t="s">
        <v>7</v>
      </c>
      <c r="C16" s="221"/>
      <c r="D16" s="221"/>
      <c r="E16" s="222"/>
      <c r="F16" s="37"/>
      <c r="G16" s="38"/>
    </row>
    <row r="17" spans="1:7" s="39" customFormat="1" ht="28.5" customHeight="1" x14ac:dyDescent="0.2">
      <c r="A17" s="103" t="s">
        <v>921</v>
      </c>
      <c r="B17" s="277"/>
      <c r="C17" s="278"/>
      <c r="D17" s="278"/>
      <c r="E17" s="279"/>
      <c r="F17" s="37"/>
      <c r="G17" s="38"/>
    </row>
    <row r="18" spans="1:7" s="39" customFormat="1" ht="19.5" customHeight="1" x14ac:dyDescent="0.2">
      <c r="A18" s="104" t="s">
        <v>922</v>
      </c>
      <c r="B18" s="280" t="s">
        <v>1026</v>
      </c>
      <c r="C18" s="281"/>
      <c r="D18" s="281"/>
      <c r="E18" s="282"/>
      <c r="F18" s="37"/>
      <c r="G18" s="38"/>
    </row>
    <row r="19" spans="1:7" s="39" customFormat="1" ht="20.25" customHeight="1" x14ac:dyDescent="0.2">
      <c r="A19" s="104" t="s">
        <v>923</v>
      </c>
      <c r="B19" s="88"/>
      <c r="C19" s="89"/>
      <c r="D19" s="89"/>
      <c r="E19" s="105"/>
      <c r="F19" s="37"/>
      <c r="G19" s="38"/>
    </row>
    <row r="20" spans="1:7" s="39" customFormat="1" ht="21" customHeight="1" x14ac:dyDescent="0.2">
      <c r="A20" s="106" t="s">
        <v>924</v>
      </c>
      <c r="B20" s="283"/>
      <c r="C20" s="284"/>
      <c r="D20" s="284"/>
      <c r="E20" s="285"/>
      <c r="F20" s="37"/>
      <c r="G20" s="38"/>
    </row>
    <row r="21" spans="1:7" ht="15" x14ac:dyDescent="0.25">
      <c r="A21" s="54"/>
      <c r="B21" s="54"/>
      <c r="C21" s="54"/>
      <c r="D21" s="54"/>
      <c r="E21" s="54"/>
    </row>
    <row r="22" spans="1:7" s="39" customFormat="1" ht="25.15" customHeight="1" x14ac:dyDescent="0.2">
      <c r="A22" s="95" t="s">
        <v>688</v>
      </c>
      <c r="B22" s="96"/>
      <c r="C22" s="96"/>
      <c r="D22" s="96"/>
      <c r="E22" s="97"/>
      <c r="F22" s="37"/>
      <c r="G22" s="38"/>
    </row>
    <row r="23" spans="1:7" s="39" customFormat="1" ht="31.9" customHeight="1" x14ac:dyDescent="0.2">
      <c r="A23" s="98" t="s">
        <v>4</v>
      </c>
      <c r="B23" s="217" t="s">
        <v>1027</v>
      </c>
      <c r="C23" s="218"/>
      <c r="D23" s="218"/>
      <c r="E23" s="219"/>
      <c r="F23" s="37"/>
      <c r="G23" s="38"/>
    </row>
    <row r="24" spans="1:7" s="39" customFormat="1" ht="19.899999999999999" customHeight="1" x14ac:dyDescent="0.2">
      <c r="A24" s="99" t="s">
        <v>6</v>
      </c>
      <c r="B24" s="220" t="s">
        <v>7</v>
      </c>
      <c r="C24" s="221"/>
      <c r="D24" s="221"/>
      <c r="E24" s="222"/>
      <c r="F24" s="37"/>
      <c r="G24" s="38"/>
    </row>
    <row r="25" spans="1:7" s="39" customFormat="1" ht="33" customHeight="1" x14ac:dyDescent="0.2">
      <c r="A25" s="104" t="s">
        <v>689</v>
      </c>
      <c r="B25" s="286" t="s">
        <v>1028</v>
      </c>
      <c r="C25" s="287"/>
      <c r="D25" s="287"/>
      <c r="E25" s="288"/>
      <c r="F25" s="37"/>
      <c r="G25" s="38"/>
    </row>
    <row r="26" spans="1:7" s="39" customFormat="1" ht="33" customHeight="1" x14ac:dyDescent="0.2">
      <c r="A26" s="104" t="s">
        <v>925</v>
      </c>
      <c r="B26" s="286" t="s">
        <v>1029</v>
      </c>
      <c r="C26" s="287"/>
      <c r="D26" s="287"/>
      <c r="E26" s="288"/>
      <c r="F26" s="37"/>
      <c r="G26" s="38"/>
    </row>
    <row r="27" spans="1:7" s="39" customFormat="1" ht="32.25" customHeight="1" x14ac:dyDescent="0.2">
      <c r="A27" s="106" t="s">
        <v>926</v>
      </c>
      <c r="B27" s="289" t="s">
        <v>1030</v>
      </c>
      <c r="C27" s="290"/>
      <c r="D27" s="290"/>
      <c r="E27" s="291"/>
      <c r="F27" s="37"/>
      <c r="G27" s="38"/>
    </row>
    <row r="28" spans="1:7" ht="15" x14ac:dyDescent="0.25">
      <c r="A28" s="54"/>
      <c r="B28" s="54"/>
      <c r="C28" s="54"/>
      <c r="D28" s="54"/>
      <c r="E28" s="54"/>
    </row>
    <row r="29" spans="1:7" s="39" customFormat="1" ht="25.15" customHeight="1" x14ac:dyDescent="0.2">
      <c r="A29" s="95" t="s">
        <v>1031</v>
      </c>
      <c r="B29" s="96"/>
      <c r="C29" s="96"/>
      <c r="D29" s="96"/>
      <c r="E29" s="97"/>
      <c r="F29" s="37"/>
      <c r="G29" s="38"/>
    </row>
    <row r="30" spans="1:7" s="39" customFormat="1" ht="47.25" customHeight="1" x14ac:dyDescent="0.2">
      <c r="A30" s="98" t="s">
        <v>4</v>
      </c>
      <c r="B30" s="217" t="s">
        <v>927</v>
      </c>
      <c r="C30" s="218"/>
      <c r="D30" s="218"/>
      <c r="E30" s="219"/>
      <c r="F30" s="37"/>
      <c r="G30" s="38"/>
    </row>
    <row r="31" spans="1:7" s="39" customFormat="1" ht="19.899999999999999" customHeight="1" x14ac:dyDescent="0.2">
      <c r="A31" s="99" t="s">
        <v>6</v>
      </c>
      <c r="B31" s="220" t="s">
        <v>7</v>
      </c>
      <c r="C31" s="221"/>
      <c r="D31" s="221"/>
      <c r="E31" s="222"/>
      <c r="F31" s="37"/>
      <c r="G31" s="38"/>
    </row>
    <row r="32" spans="1:7" s="39" customFormat="1" ht="21.6" customHeight="1" x14ac:dyDescent="0.2">
      <c r="A32" s="104" t="s">
        <v>928</v>
      </c>
      <c r="B32" s="262" t="s">
        <v>929</v>
      </c>
      <c r="C32" s="263"/>
      <c r="D32" s="263"/>
      <c r="E32" s="264"/>
      <c r="F32" s="37"/>
      <c r="G32" s="38"/>
    </row>
    <row r="33" spans="1:7" s="39" customFormat="1" ht="21.6" customHeight="1" x14ac:dyDescent="0.2">
      <c r="A33" s="104" t="s">
        <v>930</v>
      </c>
      <c r="B33" s="262" t="s">
        <v>931</v>
      </c>
      <c r="C33" s="263"/>
      <c r="D33" s="263"/>
      <c r="E33" s="264"/>
      <c r="F33" s="37"/>
      <c r="G33" s="38"/>
    </row>
    <row r="34" spans="1:7" s="39" customFormat="1" ht="25.9" customHeight="1" x14ac:dyDescent="0.2">
      <c r="A34" s="104" t="s">
        <v>691</v>
      </c>
      <c r="B34" s="262" t="s">
        <v>932</v>
      </c>
      <c r="C34" s="263"/>
      <c r="D34" s="263"/>
      <c r="E34" s="264"/>
      <c r="F34" s="37"/>
      <c r="G34" s="38"/>
    </row>
    <row r="35" spans="1:7" s="39" customFormat="1" ht="25.9" customHeight="1" x14ac:dyDescent="0.2">
      <c r="A35" s="104" t="s">
        <v>933</v>
      </c>
      <c r="B35" s="262" t="s">
        <v>934</v>
      </c>
      <c r="C35" s="263"/>
      <c r="D35" s="263"/>
      <c r="E35" s="264"/>
      <c r="F35" s="37"/>
      <c r="G35" s="38"/>
    </row>
    <row r="36" spans="1:7" s="39" customFormat="1" ht="25.9" customHeight="1" x14ac:dyDescent="0.2">
      <c r="A36" s="106" t="s">
        <v>935</v>
      </c>
      <c r="B36" s="265" t="s">
        <v>936</v>
      </c>
      <c r="C36" s="266"/>
      <c r="D36" s="266"/>
      <c r="E36" s="267"/>
      <c r="F36" s="37"/>
      <c r="G36" s="38"/>
    </row>
    <row r="37" spans="1:7" ht="15" x14ac:dyDescent="0.25">
      <c r="A37" s="54"/>
      <c r="B37" s="54"/>
      <c r="C37" s="54"/>
      <c r="D37" s="54"/>
      <c r="E37" s="54"/>
    </row>
    <row r="38" spans="1:7" s="39" customFormat="1" ht="25.15" customHeight="1" x14ac:dyDescent="0.2">
      <c r="A38" s="95" t="s">
        <v>937</v>
      </c>
      <c r="B38" s="96"/>
      <c r="C38" s="96"/>
      <c r="D38" s="96"/>
      <c r="E38" s="97"/>
      <c r="F38" s="37"/>
      <c r="G38" s="38"/>
    </row>
    <row r="39" spans="1:7" s="39" customFormat="1" ht="32.25" customHeight="1" x14ac:dyDescent="0.2">
      <c r="A39" s="98" t="s">
        <v>4</v>
      </c>
      <c r="B39" s="217" t="s">
        <v>938</v>
      </c>
      <c r="C39" s="218"/>
      <c r="D39" s="218"/>
      <c r="E39" s="219"/>
      <c r="F39" s="37"/>
      <c r="G39" s="38"/>
    </row>
    <row r="40" spans="1:7" s="39" customFormat="1" ht="19.899999999999999" customHeight="1" x14ac:dyDescent="0.2">
      <c r="A40" s="99" t="s">
        <v>6</v>
      </c>
      <c r="B40" s="220" t="s">
        <v>7</v>
      </c>
      <c r="C40" s="221"/>
      <c r="D40" s="221"/>
      <c r="E40" s="222"/>
      <c r="F40" s="37"/>
      <c r="G40" s="38"/>
    </row>
    <row r="41" spans="1:7" s="39" customFormat="1" ht="29.25" customHeight="1" x14ac:dyDescent="0.2">
      <c r="A41" s="106" t="s">
        <v>939</v>
      </c>
      <c r="B41" s="268" t="s">
        <v>1056</v>
      </c>
      <c r="C41" s="269"/>
      <c r="D41" s="269"/>
      <c r="E41" s="270"/>
      <c r="F41" s="37"/>
      <c r="G41" s="38"/>
    </row>
    <row r="42" spans="1:7" ht="15" x14ac:dyDescent="0.25">
      <c r="A42" s="54"/>
      <c r="B42" s="54"/>
      <c r="C42" s="54"/>
      <c r="D42" s="54"/>
      <c r="E42" s="54"/>
    </row>
    <row r="43" spans="1:7" s="39" customFormat="1" ht="25.15" customHeight="1" x14ac:dyDescent="0.2">
      <c r="A43" s="95" t="s">
        <v>98</v>
      </c>
      <c r="B43" s="96"/>
      <c r="C43" s="96"/>
      <c r="D43" s="96"/>
      <c r="E43" s="97"/>
      <c r="F43" s="37"/>
      <c r="G43" s="38"/>
    </row>
    <row r="44" spans="1:7" s="39" customFormat="1" ht="62.25" customHeight="1" x14ac:dyDescent="0.2">
      <c r="A44" s="107" t="s">
        <v>4</v>
      </c>
      <c r="B44" s="211" t="s">
        <v>941</v>
      </c>
      <c r="C44" s="212"/>
      <c r="D44" s="212"/>
      <c r="E44" s="213"/>
      <c r="F44" s="37"/>
      <c r="G44" s="38"/>
    </row>
    <row r="45" spans="1:7" ht="15" x14ac:dyDescent="0.25">
      <c r="A45" s="54"/>
      <c r="B45" s="54"/>
      <c r="C45" s="54"/>
      <c r="D45" s="54"/>
      <c r="E45" s="54"/>
    </row>
    <row r="46" spans="1:7" s="39" customFormat="1" ht="25.15" customHeight="1" x14ac:dyDescent="0.2">
      <c r="A46" s="95" t="s">
        <v>1033</v>
      </c>
      <c r="B46" s="96"/>
      <c r="C46" s="96"/>
      <c r="D46" s="96"/>
      <c r="E46" s="97"/>
      <c r="F46" s="37"/>
      <c r="G46" s="38"/>
    </row>
    <row r="47" spans="1:7" s="39" customFormat="1" ht="59.45" customHeight="1" x14ac:dyDescent="0.2">
      <c r="A47" s="98" t="s">
        <v>4</v>
      </c>
      <c r="B47" s="217" t="s">
        <v>942</v>
      </c>
      <c r="C47" s="218"/>
      <c r="D47" s="218"/>
      <c r="E47" s="219"/>
      <c r="F47" s="37"/>
      <c r="G47" s="38"/>
    </row>
    <row r="48" spans="1:7" s="39" customFormat="1" ht="19.899999999999999" customHeight="1" x14ac:dyDescent="0.2">
      <c r="A48" s="99" t="s">
        <v>6</v>
      </c>
      <c r="B48" s="220" t="s">
        <v>7</v>
      </c>
      <c r="C48" s="221"/>
      <c r="D48" s="221"/>
      <c r="E48" s="222"/>
      <c r="F48" s="37"/>
      <c r="G48" s="38"/>
    </row>
    <row r="49" spans="1:7" s="39" customFormat="1" ht="34.5" customHeight="1" x14ac:dyDescent="0.2">
      <c r="A49" s="104" t="s">
        <v>943</v>
      </c>
      <c r="B49" s="253" t="s">
        <v>944</v>
      </c>
      <c r="C49" s="254"/>
      <c r="D49" s="254"/>
      <c r="E49" s="255"/>
      <c r="F49" s="37"/>
      <c r="G49" s="38"/>
    </row>
    <row r="50" spans="1:7" s="39" customFormat="1" ht="34.5" customHeight="1" x14ac:dyDescent="0.2">
      <c r="A50" s="104" t="s">
        <v>945</v>
      </c>
      <c r="B50" s="253" t="s">
        <v>946</v>
      </c>
      <c r="C50" s="254"/>
      <c r="D50" s="254"/>
      <c r="E50" s="255"/>
      <c r="F50" s="37"/>
      <c r="G50" s="38"/>
    </row>
    <row r="51" spans="1:7" s="39" customFormat="1" ht="27" customHeight="1" x14ac:dyDescent="0.2">
      <c r="A51" s="104" t="s">
        <v>947</v>
      </c>
      <c r="B51" s="253" t="s">
        <v>948</v>
      </c>
      <c r="C51" s="254"/>
      <c r="D51" s="254"/>
      <c r="E51" s="255"/>
      <c r="F51" s="37"/>
      <c r="G51" s="38"/>
    </row>
    <row r="52" spans="1:7" s="39" customFormat="1" ht="30" customHeight="1" x14ac:dyDescent="0.2">
      <c r="A52" s="104" t="s">
        <v>949</v>
      </c>
      <c r="B52" s="253" t="s">
        <v>950</v>
      </c>
      <c r="C52" s="254"/>
      <c r="D52" s="254"/>
      <c r="E52" s="255"/>
      <c r="F52" s="37"/>
      <c r="G52" s="38"/>
    </row>
    <row r="53" spans="1:7" s="39" customFormat="1" ht="24.75" customHeight="1" x14ac:dyDescent="0.2">
      <c r="A53" s="104" t="s">
        <v>951</v>
      </c>
      <c r="B53" s="253" t="s">
        <v>952</v>
      </c>
      <c r="C53" s="254"/>
      <c r="D53" s="254"/>
      <c r="E53" s="255"/>
      <c r="F53" s="37"/>
      <c r="G53" s="38"/>
    </row>
    <row r="54" spans="1:7" s="39" customFormat="1" ht="28.5" customHeight="1" x14ac:dyDescent="0.2">
      <c r="A54" s="106" t="s">
        <v>953</v>
      </c>
      <c r="B54" s="256" t="s">
        <v>954</v>
      </c>
      <c r="C54" s="257"/>
      <c r="D54" s="257"/>
      <c r="E54" s="258"/>
      <c r="F54" s="37"/>
      <c r="G54" s="38"/>
    </row>
    <row r="55" spans="1:7" ht="15" x14ac:dyDescent="0.25">
      <c r="A55" s="54"/>
      <c r="B55" s="54"/>
      <c r="C55" s="54"/>
      <c r="D55" s="54"/>
      <c r="E55" s="54"/>
    </row>
    <row r="56" spans="1:7" s="39" customFormat="1" ht="25.15" customHeight="1" x14ac:dyDescent="0.2">
      <c r="A56" s="95" t="s">
        <v>143</v>
      </c>
      <c r="B56" s="96"/>
      <c r="C56" s="96"/>
      <c r="D56" s="96"/>
      <c r="E56" s="97"/>
      <c r="F56" s="37"/>
      <c r="G56" s="38"/>
    </row>
    <row r="57" spans="1:7" s="39" customFormat="1" ht="39" customHeight="1" x14ac:dyDescent="0.2">
      <c r="A57" s="98" t="s">
        <v>4</v>
      </c>
      <c r="B57" s="217" t="s">
        <v>955</v>
      </c>
      <c r="C57" s="218"/>
      <c r="D57" s="218"/>
      <c r="E57" s="219"/>
      <c r="F57" s="37"/>
      <c r="G57" s="38"/>
    </row>
    <row r="58" spans="1:7" s="39" customFormat="1" ht="19.899999999999999" customHeight="1" x14ac:dyDescent="0.2">
      <c r="A58" s="99" t="s">
        <v>6</v>
      </c>
      <c r="B58" s="220" t="s">
        <v>7</v>
      </c>
      <c r="C58" s="221"/>
      <c r="D58" s="221"/>
      <c r="E58" s="222"/>
      <c r="F58" s="37"/>
      <c r="G58" s="38"/>
    </row>
    <row r="59" spans="1:7" s="39" customFormat="1" ht="33" customHeight="1" x14ac:dyDescent="0.2">
      <c r="A59" s="106" t="s">
        <v>939</v>
      </c>
      <c r="B59" s="259" t="s">
        <v>940</v>
      </c>
      <c r="C59" s="260"/>
      <c r="D59" s="260"/>
      <c r="E59" s="261"/>
      <c r="F59" s="37"/>
      <c r="G59" s="38"/>
    </row>
    <row r="60" spans="1:7" ht="15" x14ac:dyDescent="0.25">
      <c r="A60" s="54"/>
      <c r="B60" s="54"/>
      <c r="C60" s="54"/>
      <c r="D60" s="54"/>
      <c r="E60" s="54"/>
    </row>
    <row r="61" spans="1:7" s="39" customFormat="1" ht="25.15" customHeight="1" x14ac:dyDescent="0.2">
      <c r="A61" s="95" t="s">
        <v>956</v>
      </c>
      <c r="B61" s="96"/>
      <c r="C61" s="96"/>
      <c r="D61" s="96"/>
      <c r="E61" s="97"/>
      <c r="F61" s="37"/>
      <c r="G61" s="38"/>
    </row>
    <row r="62" spans="1:7" s="40" customFormat="1" ht="13.9" customHeight="1" x14ac:dyDescent="0.25">
      <c r="A62" s="108"/>
      <c r="B62" s="109"/>
      <c r="C62" s="56"/>
      <c r="D62" s="56"/>
      <c r="E62" s="110"/>
      <c r="F62" s="37"/>
      <c r="G62" s="38"/>
    </row>
    <row r="63" spans="1:7" s="39" customFormat="1" ht="39" customHeight="1" x14ac:dyDescent="0.2">
      <c r="A63" s="98" t="s">
        <v>4</v>
      </c>
      <c r="B63" s="217" t="s">
        <v>957</v>
      </c>
      <c r="C63" s="218"/>
      <c r="D63" s="218"/>
      <c r="E63" s="219"/>
      <c r="F63" s="37"/>
      <c r="G63" s="38"/>
    </row>
    <row r="64" spans="1:7" s="39" customFormat="1" ht="19.899999999999999" customHeight="1" x14ac:dyDescent="0.2">
      <c r="A64" s="99" t="s">
        <v>6</v>
      </c>
      <c r="B64" s="220" t="s">
        <v>7</v>
      </c>
      <c r="C64" s="221"/>
      <c r="D64" s="221"/>
      <c r="E64" s="222"/>
      <c r="F64" s="37"/>
      <c r="G64" s="38"/>
    </row>
    <row r="65" spans="1:7" s="39" customFormat="1" ht="46.5" customHeight="1" x14ac:dyDescent="0.2">
      <c r="A65" s="104" t="s">
        <v>876</v>
      </c>
      <c r="B65" s="214" t="s">
        <v>1034</v>
      </c>
      <c r="C65" s="215"/>
      <c r="D65" s="215"/>
      <c r="E65" s="216"/>
      <c r="F65" s="37"/>
      <c r="G65" s="38"/>
    </row>
    <row r="66" spans="1:7" s="39" customFormat="1" ht="33" customHeight="1" x14ac:dyDescent="0.2">
      <c r="A66" s="104" t="s">
        <v>958</v>
      </c>
      <c r="B66" s="214" t="s">
        <v>1080</v>
      </c>
      <c r="C66" s="215"/>
      <c r="D66" s="215"/>
      <c r="E66" s="216"/>
      <c r="F66" s="37"/>
      <c r="G66" s="38"/>
    </row>
    <row r="67" spans="1:7" ht="27.75" customHeight="1" x14ac:dyDescent="0.2">
      <c r="A67" s="106" t="s">
        <v>1057</v>
      </c>
      <c r="B67" s="235" t="s">
        <v>1058</v>
      </c>
      <c r="C67" s="236"/>
      <c r="D67" s="236"/>
      <c r="E67" s="237"/>
    </row>
    <row r="68" spans="1:7" ht="15" x14ac:dyDescent="0.25">
      <c r="A68" s="54"/>
      <c r="B68" s="54"/>
      <c r="C68" s="54"/>
      <c r="D68" s="54"/>
      <c r="E68" s="54"/>
    </row>
    <row r="69" spans="1:7" s="39" customFormat="1" ht="25.15" customHeight="1" x14ac:dyDescent="0.2">
      <c r="A69" s="95" t="s">
        <v>144</v>
      </c>
      <c r="B69" s="96"/>
      <c r="C69" s="96"/>
      <c r="D69" s="96"/>
      <c r="E69" s="97"/>
      <c r="F69" s="37"/>
      <c r="G69" s="38"/>
    </row>
    <row r="70" spans="1:7" s="40" customFormat="1" ht="13.9" customHeight="1" x14ac:dyDescent="0.25">
      <c r="A70" s="111"/>
      <c r="B70" s="66"/>
      <c r="C70" s="65"/>
      <c r="D70" s="65"/>
      <c r="E70" s="110"/>
      <c r="F70" s="37"/>
      <c r="G70" s="38"/>
    </row>
    <row r="71" spans="1:7" s="39" customFormat="1" ht="24" customHeight="1" x14ac:dyDescent="0.2">
      <c r="A71" s="98" t="s">
        <v>4</v>
      </c>
      <c r="B71" s="217" t="s">
        <v>959</v>
      </c>
      <c r="C71" s="218"/>
      <c r="D71" s="218"/>
      <c r="E71" s="219"/>
      <c r="F71" s="37"/>
      <c r="G71" s="38"/>
    </row>
    <row r="72" spans="1:7" s="39" customFormat="1" ht="19.899999999999999" customHeight="1" x14ac:dyDescent="0.2">
      <c r="A72" s="99" t="s">
        <v>6</v>
      </c>
      <c r="B72" s="57" t="s">
        <v>2</v>
      </c>
      <c r="C72" s="220" t="s">
        <v>7</v>
      </c>
      <c r="D72" s="221"/>
      <c r="E72" s="222"/>
      <c r="F72" s="37"/>
      <c r="G72" s="38"/>
    </row>
    <row r="73" spans="1:7" s="39" customFormat="1" ht="22.15" customHeight="1" x14ac:dyDescent="0.2">
      <c r="A73" s="112" t="s">
        <v>188</v>
      </c>
      <c r="B73" s="58">
        <v>1</v>
      </c>
      <c r="C73" s="238" t="s">
        <v>1059</v>
      </c>
      <c r="D73" s="239"/>
      <c r="E73" s="240"/>
      <c r="F73" s="37"/>
      <c r="G73" s="38"/>
    </row>
    <row r="74" spans="1:7" s="39" customFormat="1" ht="22.15" customHeight="1" x14ac:dyDescent="0.2">
      <c r="A74" s="112" t="s">
        <v>0</v>
      </c>
      <c r="B74" s="59">
        <v>2</v>
      </c>
      <c r="C74" s="238" t="s">
        <v>1060</v>
      </c>
      <c r="D74" s="239"/>
      <c r="E74" s="240"/>
      <c r="F74" s="37"/>
      <c r="G74" s="38"/>
    </row>
    <row r="75" spans="1:7" s="39" customFormat="1" ht="22.15" customHeight="1" x14ac:dyDescent="0.2">
      <c r="A75" s="112" t="s">
        <v>1</v>
      </c>
      <c r="B75" s="60">
        <v>3</v>
      </c>
      <c r="C75" s="238" t="s">
        <v>1061</v>
      </c>
      <c r="D75" s="239"/>
      <c r="E75" s="240"/>
      <c r="F75" s="37"/>
      <c r="G75" s="38"/>
    </row>
    <row r="76" spans="1:7" s="39" customFormat="1" ht="22.15" customHeight="1" x14ac:dyDescent="0.2">
      <c r="A76" s="112" t="s">
        <v>189</v>
      </c>
      <c r="B76" s="61">
        <v>4</v>
      </c>
      <c r="C76" s="238" t="s">
        <v>1062</v>
      </c>
      <c r="D76" s="239"/>
      <c r="E76" s="240"/>
      <c r="F76" s="37"/>
      <c r="G76" s="38"/>
    </row>
    <row r="77" spans="1:7" s="39" customFormat="1" ht="22.15" customHeight="1" x14ac:dyDescent="0.2">
      <c r="A77" s="113" t="s">
        <v>190</v>
      </c>
      <c r="B77" s="114">
        <v>5</v>
      </c>
      <c r="C77" s="247" t="s">
        <v>1063</v>
      </c>
      <c r="D77" s="248"/>
      <c r="E77" s="249"/>
      <c r="F77" s="37"/>
      <c r="G77" s="38"/>
    </row>
    <row r="78" spans="1:7" ht="15" x14ac:dyDescent="0.25">
      <c r="A78" s="54"/>
      <c r="B78" s="54"/>
      <c r="C78" s="54"/>
      <c r="D78" s="54"/>
      <c r="E78" s="54"/>
    </row>
    <row r="79" spans="1:7" s="39" customFormat="1" ht="25.15" customHeight="1" x14ac:dyDescent="0.2">
      <c r="A79" s="250" t="s">
        <v>186</v>
      </c>
      <c r="B79" s="251"/>
      <c r="C79" s="251"/>
      <c r="D79" s="251"/>
      <c r="E79" s="251"/>
      <c r="F79" s="252"/>
      <c r="G79" s="38"/>
    </row>
    <row r="80" spans="1:7" ht="28.5" customHeight="1" x14ac:dyDescent="0.2">
      <c r="A80" s="62" t="s">
        <v>174</v>
      </c>
      <c r="B80" s="62" t="s">
        <v>175</v>
      </c>
      <c r="C80" s="62" t="s">
        <v>886</v>
      </c>
      <c r="D80" s="62" t="s">
        <v>887</v>
      </c>
      <c r="E80" s="62" t="s">
        <v>178</v>
      </c>
      <c r="F80" s="62" t="s">
        <v>888</v>
      </c>
    </row>
    <row r="81" spans="1:7" ht="100.5" customHeight="1" x14ac:dyDescent="0.2">
      <c r="A81" s="63" t="s">
        <v>1064</v>
      </c>
      <c r="B81" s="63" t="s">
        <v>1065</v>
      </c>
      <c r="C81" s="63" t="s">
        <v>889</v>
      </c>
      <c r="D81" s="63" t="s">
        <v>890</v>
      </c>
      <c r="E81" s="63" t="s">
        <v>905</v>
      </c>
      <c r="F81" s="63" t="s">
        <v>891</v>
      </c>
    </row>
    <row r="82" spans="1:7" ht="16.5" customHeight="1" x14ac:dyDescent="0.2">
      <c r="A82" s="64" t="s">
        <v>960</v>
      </c>
      <c r="B82" s="64" t="s">
        <v>960</v>
      </c>
      <c r="C82" s="64" t="s">
        <v>960</v>
      </c>
      <c r="D82" s="64" t="s">
        <v>960</v>
      </c>
      <c r="E82" s="64" t="s">
        <v>960</v>
      </c>
      <c r="F82" s="64" t="s">
        <v>960</v>
      </c>
    </row>
    <row r="83" spans="1:7" ht="15" x14ac:dyDescent="0.25">
      <c r="A83" s="54"/>
      <c r="B83" s="54"/>
      <c r="C83" s="54"/>
      <c r="D83" s="54"/>
      <c r="E83" s="54"/>
    </row>
    <row r="84" spans="1:7" ht="15" x14ac:dyDescent="0.25">
      <c r="A84" s="54"/>
      <c r="B84" s="54"/>
      <c r="C84" s="54"/>
      <c r="D84" s="54"/>
      <c r="E84" s="54"/>
    </row>
    <row r="85" spans="1:7" s="39" customFormat="1" ht="25.15" customHeight="1" x14ac:dyDescent="0.2">
      <c r="A85" s="95" t="s">
        <v>174</v>
      </c>
      <c r="B85" s="115"/>
      <c r="C85" s="115"/>
      <c r="D85" s="115"/>
      <c r="E85" s="116"/>
      <c r="F85" s="37"/>
      <c r="G85" s="38"/>
    </row>
    <row r="86" spans="1:7" s="39" customFormat="1" ht="31.9" customHeight="1" x14ac:dyDescent="0.2">
      <c r="A86" s="98" t="s">
        <v>4</v>
      </c>
      <c r="B86" s="217" t="s">
        <v>961</v>
      </c>
      <c r="C86" s="218"/>
      <c r="D86" s="218"/>
      <c r="E86" s="219"/>
      <c r="F86" s="37"/>
      <c r="G86" s="38"/>
    </row>
    <row r="87" spans="1:7" s="39" customFormat="1" ht="19.899999999999999" customHeight="1" thickBot="1" x14ac:dyDescent="0.25">
      <c r="A87" s="99" t="s">
        <v>6</v>
      </c>
      <c r="B87" s="57" t="s">
        <v>2</v>
      </c>
      <c r="C87" s="241" t="s">
        <v>7</v>
      </c>
      <c r="D87" s="242"/>
      <c r="E87" s="243"/>
      <c r="F87" s="37"/>
      <c r="G87" s="38"/>
    </row>
    <row r="88" spans="1:7" s="39" customFormat="1" ht="30" customHeight="1" x14ac:dyDescent="0.2">
      <c r="A88" s="112" t="s">
        <v>181</v>
      </c>
      <c r="B88" s="58">
        <v>1</v>
      </c>
      <c r="C88" s="244" t="s">
        <v>962</v>
      </c>
      <c r="D88" s="245"/>
      <c r="E88" s="246"/>
      <c r="F88" s="37"/>
      <c r="G88" s="38"/>
    </row>
    <row r="89" spans="1:7" s="39" customFormat="1" ht="30" customHeight="1" x14ac:dyDescent="0.2">
      <c r="A89" s="112" t="s">
        <v>180</v>
      </c>
      <c r="B89" s="59">
        <v>2</v>
      </c>
      <c r="C89" s="214" t="s">
        <v>893</v>
      </c>
      <c r="D89" s="215"/>
      <c r="E89" s="216"/>
      <c r="F89" s="37"/>
      <c r="G89" s="38"/>
    </row>
    <row r="90" spans="1:7" s="39" customFormat="1" ht="30" customHeight="1" x14ac:dyDescent="0.2">
      <c r="A90" s="112" t="s">
        <v>182</v>
      </c>
      <c r="B90" s="60">
        <v>3</v>
      </c>
      <c r="C90" s="214" t="s">
        <v>894</v>
      </c>
      <c r="D90" s="215"/>
      <c r="E90" s="216"/>
      <c r="F90" s="37"/>
      <c r="G90" s="38"/>
    </row>
    <row r="91" spans="1:7" s="39" customFormat="1" ht="30" customHeight="1" x14ac:dyDescent="0.2">
      <c r="A91" s="112" t="s">
        <v>187</v>
      </c>
      <c r="B91" s="61">
        <v>4</v>
      </c>
      <c r="C91" s="214" t="s">
        <v>963</v>
      </c>
      <c r="D91" s="215"/>
      <c r="E91" s="216"/>
      <c r="F91" s="37"/>
      <c r="G91" s="38"/>
    </row>
    <row r="92" spans="1:7" s="39" customFormat="1" ht="30" customHeight="1" x14ac:dyDescent="0.2">
      <c r="A92" s="113" t="s">
        <v>877</v>
      </c>
      <c r="B92" s="114">
        <v>5</v>
      </c>
      <c r="C92" s="235" t="s">
        <v>964</v>
      </c>
      <c r="D92" s="236"/>
      <c r="E92" s="237"/>
      <c r="F92" s="37"/>
      <c r="G92" s="38"/>
    </row>
    <row r="93" spans="1:7" s="40" customFormat="1" ht="13.9" customHeight="1" x14ac:dyDescent="0.25">
      <c r="A93" s="65"/>
      <c r="B93" s="66"/>
      <c r="C93" s="65"/>
      <c r="D93" s="65"/>
      <c r="E93" s="65"/>
      <c r="F93" s="37"/>
      <c r="G93" s="38"/>
    </row>
    <row r="94" spans="1:7" s="39" customFormat="1" ht="25.15" customHeight="1" x14ac:dyDescent="0.2">
      <c r="A94" s="95" t="s">
        <v>175</v>
      </c>
      <c r="B94" s="115"/>
      <c r="C94" s="115"/>
      <c r="D94" s="115"/>
      <c r="E94" s="116"/>
      <c r="F94" s="37"/>
      <c r="G94" s="38"/>
    </row>
    <row r="95" spans="1:7" s="39" customFormat="1" ht="33" customHeight="1" x14ac:dyDescent="0.2">
      <c r="A95" s="98" t="s">
        <v>4</v>
      </c>
      <c r="B95" s="217" t="s">
        <v>965</v>
      </c>
      <c r="C95" s="218"/>
      <c r="D95" s="218"/>
      <c r="E95" s="219"/>
      <c r="F95" s="37"/>
      <c r="G95" s="38"/>
    </row>
    <row r="96" spans="1:7" s="39" customFormat="1" ht="19.899999999999999" customHeight="1" x14ac:dyDescent="0.2">
      <c r="A96" s="98" t="s">
        <v>6</v>
      </c>
      <c r="B96" s="57" t="s">
        <v>2</v>
      </c>
      <c r="C96" s="220" t="s">
        <v>7</v>
      </c>
      <c r="D96" s="221"/>
      <c r="E96" s="222"/>
      <c r="F96" s="37"/>
      <c r="G96" s="38"/>
    </row>
    <row r="97" spans="1:7" s="39" customFormat="1" ht="24" customHeight="1" x14ac:dyDescent="0.2">
      <c r="A97" s="112" t="s">
        <v>181</v>
      </c>
      <c r="B97" s="58">
        <v>1</v>
      </c>
      <c r="C97" s="214" t="s">
        <v>966</v>
      </c>
      <c r="D97" s="215"/>
      <c r="E97" s="216"/>
      <c r="F97" s="37"/>
      <c r="G97" s="38"/>
    </row>
    <row r="98" spans="1:7" s="39" customFormat="1" ht="24" customHeight="1" x14ac:dyDescent="0.2">
      <c r="A98" s="112" t="s">
        <v>180</v>
      </c>
      <c r="B98" s="59">
        <v>2</v>
      </c>
      <c r="C98" s="214" t="s">
        <v>895</v>
      </c>
      <c r="D98" s="215"/>
      <c r="E98" s="216"/>
      <c r="F98" s="37"/>
      <c r="G98" s="38"/>
    </row>
    <row r="99" spans="1:7" s="39" customFormat="1" ht="24" customHeight="1" x14ac:dyDescent="0.2">
      <c r="A99" s="112" t="s">
        <v>182</v>
      </c>
      <c r="B99" s="60">
        <v>3</v>
      </c>
      <c r="C99" s="214" t="s">
        <v>896</v>
      </c>
      <c r="D99" s="215"/>
      <c r="E99" s="216"/>
      <c r="F99" s="37"/>
      <c r="G99" s="38"/>
    </row>
    <row r="100" spans="1:7" s="39" customFormat="1" ht="24" customHeight="1" x14ac:dyDescent="0.2">
      <c r="A100" s="112" t="s">
        <v>187</v>
      </c>
      <c r="B100" s="61">
        <v>4</v>
      </c>
      <c r="C100" s="214" t="s">
        <v>897</v>
      </c>
      <c r="D100" s="215"/>
      <c r="E100" s="216"/>
      <c r="F100" s="37"/>
      <c r="G100" s="38"/>
    </row>
    <row r="101" spans="1:7" s="39" customFormat="1" ht="24" customHeight="1" x14ac:dyDescent="0.2">
      <c r="A101" s="113" t="s">
        <v>877</v>
      </c>
      <c r="B101" s="114">
        <v>5</v>
      </c>
      <c r="C101" s="235" t="s">
        <v>967</v>
      </c>
      <c r="D101" s="236"/>
      <c r="E101" s="237"/>
      <c r="F101" s="37"/>
      <c r="G101" s="38"/>
    </row>
    <row r="102" spans="1:7" s="43" customFormat="1" ht="13.9" customHeight="1" x14ac:dyDescent="0.25">
      <c r="A102" s="67"/>
      <c r="B102" s="67"/>
      <c r="C102" s="68"/>
      <c r="D102" s="68"/>
      <c r="E102" s="68"/>
      <c r="F102" s="41"/>
      <c r="G102" s="42"/>
    </row>
    <row r="103" spans="1:7" s="39" customFormat="1" ht="25.15" customHeight="1" x14ac:dyDescent="0.2">
      <c r="A103" s="95" t="s">
        <v>176</v>
      </c>
      <c r="B103" s="115"/>
      <c r="C103" s="115"/>
      <c r="D103" s="115"/>
      <c r="E103" s="116"/>
      <c r="F103" s="37"/>
      <c r="G103" s="38"/>
    </row>
    <row r="104" spans="1:7" s="39" customFormat="1" ht="31.9" customHeight="1" x14ac:dyDescent="0.2">
      <c r="A104" s="98" t="s">
        <v>4</v>
      </c>
      <c r="B104" s="217" t="s">
        <v>889</v>
      </c>
      <c r="C104" s="218"/>
      <c r="D104" s="218"/>
      <c r="E104" s="219"/>
      <c r="F104" s="37"/>
      <c r="G104" s="38"/>
    </row>
    <row r="105" spans="1:7" s="39" customFormat="1" ht="19.899999999999999" customHeight="1" x14ac:dyDescent="0.2">
      <c r="A105" s="99" t="s">
        <v>6</v>
      </c>
      <c r="B105" s="57" t="s">
        <v>2</v>
      </c>
      <c r="C105" s="220" t="s">
        <v>7</v>
      </c>
      <c r="D105" s="221"/>
      <c r="E105" s="222"/>
      <c r="F105" s="37"/>
      <c r="G105" s="38"/>
    </row>
    <row r="106" spans="1:7" s="39" customFormat="1" ht="19.899999999999999" customHeight="1" x14ac:dyDescent="0.2">
      <c r="A106" s="112" t="s">
        <v>181</v>
      </c>
      <c r="B106" s="58">
        <v>1</v>
      </c>
      <c r="C106" s="214" t="s">
        <v>968</v>
      </c>
      <c r="D106" s="215"/>
      <c r="E106" s="216"/>
      <c r="F106" s="37"/>
      <c r="G106" s="38"/>
    </row>
    <row r="107" spans="1:7" s="39" customFormat="1" ht="19.899999999999999" customHeight="1" x14ac:dyDescent="0.2">
      <c r="A107" s="112" t="s">
        <v>180</v>
      </c>
      <c r="B107" s="59">
        <v>2</v>
      </c>
      <c r="C107" s="214" t="s">
        <v>898</v>
      </c>
      <c r="D107" s="215"/>
      <c r="E107" s="216"/>
      <c r="F107" s="37"/>
      <c r="G107" s="38"/>
    </row>
    <row r="108" spans="1:7" s="39" customFormat="1" ht="19.899999999999999" customHeight="1" x14ac:dyDescent="0.2">
      <c r="A108" s="112" t="s">
        <v>182</v>
      </c>
      <c r="B108" s="60">
        <v>3</v>
      </c>
      <c r="C108" s="214" t="s">
        <v>899</v>
      </c>
      <c r="D108" s="215"/>
      <c r="E108" s="216"/>
      <c r="F108" s="37"/>
      <c r="G108" s="38"/>
    </row>
    <row r="109" spans="1:7" s="39" customFormat="1" ht="19.899999999999999" customHeight="1" x14ac:dyDescent="0.2">
      <c r="A109" s="112" t="s">
        <v>187</v>
      </c>
      <c r="B109" s="61">
        <v>4</v>
      </c>
      <c r="C109" s="214" t="s">
        <v>900</v>
      </c>
      <c r="D109" s="215"/>
      <c r="E109" s="216"/>
      <c r="F109" s="37"/>
      <c r="G109" s="38"/>
    </row>
    <row r="110" spans="1:7" s="39" customFormat="1" ht="19.899999999999999" customHeight="1" x14ac:dyDescent="0.2">
      <c r="A110" s="113" t="s">
        <v>877</v>
      </c>
      <c r="B110" s="114">
        <v>5</v>
      </c>
      <c r="C110" s="235" t="s">
        <v>901</v>
      </c>
      <c r="D110" s="236"/>
      <c r="E110" s="237"/>
      <c r="F110" s="37"/>
      <c r="G110" s="38"/>
    </row>
    <row r="111" spans="1:7" s="40" customFormat="1" ht="13.9" customHeight="1" x14ac:dyDescent="0.25">
      <c r="A111" s="65"/>
      <c r="B111" s="65"/>
      <c r="C111" s="55"/>
      <c r="D111" s="55"/>
      <c r="E111" s="55"/>
      <c r="F111" s="37"/>
      <c r="G111" s="38"/>
    </row>
    <row r="112" spans="1:7" s="39" customFormat="1" ht="25.15" customHeight="1" x14ac:dyDescent="0.2">
      <c r="A112" s="95" t="s">
        <v>177</v>
      </c>
      <c r="B112" s="115"/>
      <c r="C112" s="115"/>
      <c r="D112" s="115"/>
      <c r="E112" s="116"/>
      <c r="F112" s="37"/>
      <c r="G112" s="38"/>
    </row>
    <row r="113" spans="1:7" s="39" customFormat="1" ht="31.9" customHeight="1" x14ac:dyDescent="0.2">
      <c r="A113" s="98" t="s">
        <v>4</v>
      </c>
      <c r="B113" s="217" t="s">
        <v>1095</v>
      </c>
      <c r="C113" s="218"/>
      <c r="D113" s="218"/>
      <c r="E113" s="219"/>
      <c r="F113" s="37"/>
      <c r="G113" s="38"/>
    </row>
    <row r="114" spans="1:7" s="39" customFormat="1" ht="19.899999999999999" customHeight="1" x14ac:dyDescent="0.2">
      <c r="A114" s="99" t="s">
        <v>6</v>
      </c>
      <c r="B114" s="57" t="s">
        <v>2</v>
      </c>
      <c r="C114" s="220" t="s">
        <v>7</v>
      </c>
      <c r="D114" s="221"/>
      <c r="E114" s="222"/>
      <c r="F114" s="37"/>
      <c r="G114" s="38"/>
    </row>
    <row r="115" spans="1:7" s="39" customFormat="1" ht="19.899999999999999" customHeight="1" x14ac:dyDescent="0.2">
      <c r="A115" s="112" t="s">
        <v>181</v>
      </c>
      <c r="B115" s="58">
        <v>1</v>
      </c>
      <c r="C115" s="214" t="s">
        <v>969</v>
      </c>
      <c r="D115" s="215"/>
      <c r="E115" s="216"/>
      <c r="F115" s="37"/>
      <c r="G115" s="38"/>
    </row>
    <row r="116" spans="1:7" s="39" customFormat="1" ht="19.899999999999999" customHeight="1" x14ac:dyDescent="0.2">
      <c r="A116" s="112" t="s">
        <v>180</v>
      </c>
      <c r="B116" s="59">
        <v>2</v>
      </c>
      <c r="C116" s="214" t="s">
        <v>970</v>
      </c>
      <c r="D116" s="215"/>
      <c r="E116" s="216"/>
      <c r="F116" s="37"/>
      <c r="G116" s="38"/>
    </row>
    <row r="117" spans="1:7" s="39" customFormat="1" ht="19.899999999999999" customHeight="1" x14ac:dyDescent="0.2">
      <c r="A117" s="112" t="s">
        <v>182</v>
      </c>
      <c r="B117" s="60">
        <v>3</v>
      </c>
      <c r="C117" s="214" t="s">
        <v>971</v>
      </c>
      <c r="D117" s="215"/>
      <c r="E117" s="216"/>
      <c r="F117" s="37"/>
      <c r="G117" s="38"/>
    </row>
    <row r="118" spans="1:7" s="39" customFormat="1" ht="19.899999999999999" customHeight="1" x14ac:dyDescent="0.2">
      <c r="A118" s="112" t="s">
        <v>187</v>
      </c>
      <c r="B118" s="61">
        <v>4</v>
      </c>
      <c r="C118" s="214" t="s">
        <v>972</v>
      </c>
      <c r="D118" s="215"/>
      <c r="E118" s="216"/>
      <c r="F118" s="37"/>
      <c r="G118" s="38"/>
    </row>
    <row r="119" spans="1:7" s="39" customFormat="1" ht="19.899999999999999" customHeight="1" x14ac:dyDescent="0.2">
      <c r="A119" s="113" t="s">
        <v>877</v>
      </c>
      <c r="B119" s="114">
        <v>5</v>
      </c>
      <c r="C119" s="235" t="s">
        <v>1096</v>
      </c>
      <c r="D119" s="236"/>
      <c r="E119" s="237"/>
      <c r="F119" s="37"/>
      <c r="G119" s="38"/>
    </row>
    <row r="120" spans="1:7" s="43" customFormat="1" ht="13.9" customHeight="1" x14ac:dyDescent="0.25">
      <c r="A120" s="67"/>
      <c r="B120" s="67"/>
      <c r="C120" s="68"/>
      <c r="D120" s="68"/>
      <c r="E120" s="68"/>
      <c r="F120" s="41"/>
      <c r="G120" s="42"/>
    </row>
    <row r="121" spans="1:7" s="39" customFormat="1" ht="25.15" customHeight="1" x14ac:dyDescent="0.2">
      <c r="A121" s="95" t="s">
        <v>178</v>
      </c>
      <c r="B121" s="115"/>
      <c r="C121" s="115"/>
      <c r="D121" s="115"/>
      <c r="E121" s="116"/>
      <c r="F121" s="37"/>
      <c r="G121" s="38"/>
    </row>
    <row r="122" spans="1:7" s="39" customFormat="1" ht="38.450000000000003" customHeight="1" x14ac:dyDescent="0.2">
      <c r="A122" s="98" t="s">
        <v>4</v>
      </c>
      <c r="B122" s="217" t="s">
        <v>905</v>
      </c>
      <c r="C122" s="218"/>
      <c r="D122" s="218"/>
      <c r="E122" s="219"/>
      <c r="F122" s="37"/>
      <c r="G122" s="38"/>
    </row>
    <row r="123" spans="1:7" s="39" customFormat="1" ht="19.899999999999999" customHeight="1" x14ac:dyDescent="0.2">
      <c r="A123" s="99" t="s">
        <v>6</v>
      </c>
      <c r="B123" s="57" t="s">
        <v>2</v>
      </c>
      <c r="C123" s="220" t="s">
        <v>7</v>
      </c>
      <c r="D123" s="221"/>
      <c r="E123" s="222"/>
      <c r="F123" s="37"/>
      <c r="G123" s="38"/>
    </row>
    <row r="124" spans="1:7" s="39" customFormat="1" ht="30" customHeight="1" x14ac:dyDescent="0.2">
      <c r="A124" s="112" t="s">
        <v>181</v>
      </c>
      <c r="B124" s="58">
        <v>1</v>
      </c>
      <c r="C124" s="214" t="s">
        <v>902</v>
      </c>
      <c r="D124" s="215"/>
      <c r="E124" s="216"/>
      <c r="F124" s="37"/>
      <c r="G124" s="38"/>
    </row>
    <row r="125" spans="1:7" s="39" customFormat="1" ht="25.9" customHeight="1" x14ac:dyDescent="0.2">
      <c r="A125" s="112" t="s">
        <v>180</v>
      </c>
      <c r="B125" s="59">
        <v>2</v>
      </c>
      <c r="C125" s="214" t="s">
        <v>973</v>
      </c>
      <c r="D125" s="215"/>
      <c r="E125" s="216"/>
      <c r="F125" s="37"/>
      <c r="G125" s="38"/>
    </row>
    <row r="126" spans="1:7" s="39" customFormat="1" ht="30" customHeight="1" x14ac:dyDescent="0.2">
      <c r="A126" s="112" t="s">
        <v>182</v>
      </c>
      <c r="B126" s="60">
        <v>3</v>
      </c>
      <c r="C126" s="214" t="s">
        <v>974</v>
      </c>
      <c r="D126" s="215"/>
      <c r="E126" s="216"/>
      <c r="F126" s="37"/>
      <c r="G126" s="38"/>
    </row>
    <row r="127" spans="1:7" s="39" customFormat="1" ht="30" customHeight="1" x14ac:dyDescent="0.2">
      <c r="A127" s="112" t="s">
        <v>187</v>
      </c>
      <c r="B127" s="61">
        <v>4</v>
      </c>
      <c r="C127" s="214" t="s">
        <v>975</v>
      </c>
      <c r="D127" s="215"/>
      <c r="E127" s="216"/>
      <c r="F127" s="37"/>
      <c r="G127" s="38"/>
    </row>
    <row r="128" spans="1:7" s="39" customFormat="1" ht="30" customHeight="1" x14ac:dyDescent="0.2">
      <c r="A128" s="113" t="s">
        <v>877</v>
      </c>
      <c r="B128" s="114">
        <v>5</v>
      </c>
      <c r="C128" s="235" t="s">
        <v>976</v>
      </c>
      <c r="D128" s="236"/>
      <c r="E128" s="237"/>
      <c r="F128" s="37"/>
      <c r="G128" s="38"/>
    </row>
    <row r="129" spans="1:7" s="40" customFormat="1" ht="13.9" customHeight="1" x14ac:dyDescent="0.25">
      <c r="A129" s="65"/>
      <c r="B129" s="65"/>
      <c r="C129" s="55"/>
      <c r="D129" s="55"/>
      <c r="E129" s="55"/>
      <c r="F129" s="37"/>
      <c r="G129" s="38"/>
    </row>
    <row r="130" spans="1:7" s="39" customFormat="1" ht="25.15" customHeight="1" x14ac:dyDescent="0.2">
      <c r="A130" s="95" t="s">
        <v>179</v>
      </c>
      <c r="B130" s="115"/>
      <c r="C130" s="115"/>
      <c r="D130" s="115"/>
      <c r="E130" s="116"/>
      <c r="F130" s="37"/>
      <c r="G130" s="38"/>
    </row>
    <row r="131" spans="1:7" s="39" customFormat="1" ht="31.9" customHeight="1" x14ac:dyDescent="0.2">
      <c r="A131" s="98" t="s">
        <v>4</v>
      </c>
      <c r="B131" s="217" t="s">
        <v>977</v>
      </c>
      <c r="C131" s="218"/>
      <c r="D131" s="218"/>
      <c r="E131" s="219"/>
      <c r="F131" s="37"/>
      <c r="G131" s="38"/>
    </row>
    <row r="132" spans="1:7" s="39" customFormat="1" ht="19.899999999999999" customHeight="1" x14ac:dyDescent="0.2">
      <c r="A132" s="99" t="s">
        <v>6</v>
      </c>
      <c r="B132" s="57" t="s">
        <v>2</v>
      </c>
      <c r="C132" s="220" t="s">
        <v>7</v>
      </c>
      <c r="D132" s="221"/>
      <c r="E132" s="222"/>
      <c r="F132" s="37"/>
      <c r="G132" s="38"/>
    </row>
    <row r="133" spans="1:7" s="39" customFormat="1" ht="30" customHeight="1" x14ac:dyDescent="0.2">
      <c r="A133" s="112" t="s">
        <v>181</v>
      </c>
      <c r="B133" s="58">
        <v>1</v>
      </c>
      <c r="C133" s="214" t="s">
        <v>978</v>
      </c>
      <c r="D133" s="215"/>
      <c r="E133" s="216"/>
      <c r="F133" s="37"/>
      <c r="G133" s="38"/>
    </row>
    <row r="134" spans="1:7" s="39" customFormat="1" ht="30" customHeight="1" x14ac:dyDescent="0.2">
      <c r="A134" s="112" t="s">
        <v>180</v>
      </c>
      <c r="B134" s="59">
        <v>2</v>
      </c>
      <c r="C134" s="214" t="s">
        <v>979</v>
      </c>
      <c r="D134" s="215"/>
      <c r="E134" s="216"/>
      <c r="F134" s="37"/>
      <c r="G134" s="38"/>
    </row>
    <row r="135" spans="1:7" s="39" customFormat="1" ht="30" customHeight="1" x14ac:dyDescent="0.2">
      <c r="A135" s="112" t="s">
        <v>182</v>
      </c>
      <c r="B135" s="60">
        <v>3</v>
      </c>
      <c r="C135" s="214" t="s">
        <v>980</v>
      </c>
      <c r="D135" s="215"/>
      <c r="E135" s="216"/>
      <c r="F135" s="37"/>
      <c r="G135" s="38"/>
    </row>
    <row r="136" spans="1:7" s="39" customFormat="1" ht="30" customHeight="1" x14ac:dyDescent="0.2">
      <c r="A136" s="112" t="s">
        <v>187</v>
      </c>
      <c r="B136" s="61">
        <v>4</v>
      </c>
      <c r="C136" s="214" t="s">
        <v>981</v>
      </c>
      <c r="D136" s="215"/>
      <c r="E136" s="216"/>
      <c r="F136" s="37"/>
      <c r="G136" s="38"/>
    </row>
    <row r="137" spans="1:7" s="39" customFormat="1" ht="33.75" customHeight="1" x14ac:dyDescent="0.2">
      <c r="A137" s="113" t="s">
        <v>877</v>
      </c>
      <c r="B137" s="114">
        <v>5</v>
      </c>
      <c r="C137" s="235" t="s">
        <v>1066</v>
      </c>
      <c r="D137" s="236"/>
      <c r="E137" s="237"/>
      <c r="F137" s="37"/>
      <c r="G137" s="38"/>
    </row>
    <row r="138" spans="1:7" ht="15" x14ac:dyDescent="0.25">
      <c r="A138" s="54"/>
      <c r="B138" s="54"/>
      <c r="C138" s="54"/>
      <c r="D138" s="54"/>
      <c r="E138" s="54"/>
    </row>
    <row r="139" spans="1:7" s="40" customFormat="1" ht="25.15" customHeight="1" x14ac:dyDescent="0.2">
      <c r="A139" s="95" t="s">
        <v>1067</v>
      </c>
      <c r="B139" s="115"/>
      <c r="C139" s="115"/>
      <c r="D139" s="115"/>
      <c r="E139" s="116"/>
      <c r="F139" s="37"/>
      <c r="G139" s="38"/>
    </row>
    <row r="140" spans="1:7" s="40" customFormat="1" ht="30.6" customHeight="1" x14ac:dyDescent="0.2">
      <c r="A140" s="98" t="s">
        <v>4</v>
      </c>
      <c r="B140" s="217" t="s">
        <v>982</v>
      </c>
      <c r="C140" s="218"/>
      <c r="D140" s="218"/>
      <c r="E140" s="219"/>
      <c r="F140" s="37"/>
      <c r="G140" s="38"/>
    </row>
    <row r="141" spans="1:7" s="40" customFormat="1" ht="19.899999999999999" customHeight="1" x14ac:dyDescent="0.2">
      <c r="A141" s="99" t="s">
        <v>6</v>
      </c>
      <c r="B141" s="57" t="s">
        <v>2</v>
      </c>
      <c r="C141" s="220" t="s">
        <v>7</v>
      </c>
      <c r="D141" s="221"/>
      <c r="E141" s="222"/>
      <c r="F141" s="37"/>
      <c r="G141" s="44"/>
    </row>
    <row r="142" spans="1:7" s="40" customFormat="1" ht="20.45" customHeight="1" x14ac:dyDescent="0.2">
      <c r="A142" s="112" t="s">
        <v>181</v>
      </c>
      <c r="B142" s="58">
        <v>1</v>
      </c>
      <c r="C142" s="223" t="s">
        <v>983</v>
      </c>
      <c r="D142" s="224"/>
      <c r="E142" s="225"/>
      <c r="F142" s="37"/>
      <c r="G142" s="44"/>
    </row>
    <row r="143" spans="1:7" s="40" customFormat="1" ht="20.45" customHeight="1" x14ac:dyDescent="0.2">
      <c r="A143" s="112" t="s">
        <v>180</v>
      </c>
      <c r="B143" s="59">
        <v>2</v>
      </c>
      <c r="C143" s="226"/>
      <c r="D143" s="227"/>
      <c r="E143" s="228"/>
      <c r="F143" s="37"/>
      <c r="G143" s="44"/>
    </row>
    <row r="144" spans="1:7" s="40" customFormat="1" ht="20.45" customHeight="1" x14ac:dyDescent="0.2">
      <c r="A144" s="112" t="s">
        <v>182</v>
      </c>
      <c r="B144" s="60">
        <v>3</v>
      </c>
      <c r="C144" s="69" t="s">
        <v>1036</v>
      </c>
      <c r="D144" s="70" t="s">
        <v>1035</v>
      </c>
      <c r="E144" s="117"/>
      <c r="F144" s="37"/>
      <c r="G144" s="44"/>
    </row>
    <row r="145" spans="1:7" s="40" customFormat="1" ht="20.45" customHeight="1" x14ac:dyDescent="0.2">
      <c r="A145" s="112" t="s">
        <v>187</v>
      </c>
      <c r="B145" s="61">
        <v>4</v>
      </c>
      <c r="C145" s="71">
        <v>3</v>
      </c>
      <c r="D145" s="72" t="s">
        <v>182</v>
      </c>
      <c r="E145" s="118"/>
      <c r="F145" s="37"/>
      <c r="G145" s="44"/>
    </row>
    <row r="146" spans="1:7" s="40" customFormat="1" ht="20.45" customHeight="1" x14ac:dyDescent="0.2">
      <c r="A146" s="113" t="s">
        <v>984</v>
      </c>
      <c r="B146" s="114">
        <v>5</v>
      </c>
      <c r="C146" s="229"/>
      <c r="D146" s="230"/>
      <c r="E146" s="231"/>
      <c r="F146" s="37"/>
      <c r="G146" s="44"/>
    </row>
    <row r="147" spans="1:7" ht="15" x14ac:dyDescent="0.25">
      <c r="A147" s="54"/>
      <c r="B147" s="54"/>
      <c r="C147" s="54"/>
      <c r="D147" s="54"/>
      <c r="E147" s="54"/>
    </row>
    <row r="148" spans="1:7" s="45" customFormat="1" ht="25.15" customHeight="1" x14ac:dyDescent="0.25">
      <c r="A148" s="95" t="s">
        <v>985</v>
      </c>
      <c r="B148" s="115"/>
      <c r="C148" s="115"/>
      <c r="D148" s="115"/>
      <c r="E148" s="116"/>
      <c r="F148" s="37"/>
      <c r="G148" s="38"/>
    </row>
    <row r="149" spans="1:7" s="39" customFormat="1" ht="56.45" customHeight="1" x14ac:dyDescent="0.2">
      <c r="A149" s="98" t="s">
        <v>4</v>
      </c>
      <c r="B149" s="232" t="s">
        <v>986</v>
      </c>
      <c r="C149" s="233"/>
      <c r="D149" s="233"/>
      <c r="E149" s="234"/>
      <c r="F149" s="37"/>
      <c r="G149" s="38"/>
    </row>
    <row r="150" spans="1:7" s="39" customFormat="1" ht="19.899999999999999" customHeight="1" x14ac:dyDescent="0.2">
      <c r="A150" s="99" t="s">
        <v>6</v>
      </c>
      <c r="B150" s="57" t="s">
        <v>2</v>
      </c>
      <c r="C150" s="220" t="s">
        <v>7</v>
      </c>
      <c r="D150" s="221"/>
      <c r="E150" s="222"/>
      <c r="F150" s="37"/>
      <c r="G150" s="38"/>
    </row>
    <row r="151" spans="1:7" s="39" customFormat="1" ht="13.9" customHeight="1" x14ac:dyDescent="0.25">
      <c r="A151" s="196" t="s">
        <v>987</v>
      </c>
      <c r="B151" s="199" t="s">
        <v>988</v>
      </c>
      <c r="C151" s="202"/>
      <c r="D151" s="203"/>
      <c r="E151" s="204"/>
      <c r="F151" s="37"/>
      <c r="G151" s="38"/>
    </row>
    <row r="152" spans="1:7" s="39" customFormat="1" ht="13.9" customHeight="1" x14ac:dyDescent="0.2">
      <c r="A152" s="197"/>
      <c r="B152" s="200"/>
      <c r="C152" s="205" t="s">
        <v>1079</v>
      </c>
      <c r="D152" s="206"/>
      <c r="E152" s="207"/>
      <c r="F152" s="37"/>
      <c r="G152" s="38"/>
    </row>
    <row r="153" spans="1:7" s="39" customFormat="1" ht="13.9" customHeight="1" x14ac:dyDescent="0.2">
      <c r="A153" s="197"/>
      <c r="B153" s="200"/>
      <c r="C153" s="205"/>
      <c r="D153" s="206"/>
      <c r="E153" s="207"/>
      <c r="F153" s="37"/>
      <c r="G153" s="38"/>
    </row>
    <row r="154" spans="1:7" s="39" customFormat="1" ht="20.25" customHeight="1" x14ac:dyDescent="0.2">
      <c r="A154" s="197"/>
      <c r="B154" s="200"/>
      <c r="C154" s="205"/>
      <c r="D154" s="206"/>
      <c r="E154" s="207"/>
      <c r="F154" s="37"/>
      <c r="G154" s="38"/>
    </row>
    <row r="155" spans="1:7" s="39" customFormat="1" ht="13.9" customHeight="1" x14ac:dyDescent="0.2">
      <c r="A155" s="197"/>
      <c r="B155" s="200"/>
      <c r="C155" s="86"/>
      <c r="D155" s="87"/>
      <c r="E155" s="119"/>
      <c r="F155" s="37"/>
      <c r="G155" s="38"/>
    </row>
    <row r="156" spans="1:7" s="39" customFormat="1" ht="13.9" customHeight="1" x14ac:dyDescent="0.2">
      <c r="A156" s="197"/>
      <c r="B156" s="200"/>
      <c r="C156" s="73" t="s">
        <v>989</v>
      </c>
      <c r="D156" s="74" t="s">
        <v>985</v>
      </c>
      <c r="E156" s="120" t="s">
        <v>990</v>
      </c>
      <c r="F156" s="37"/>
      <c r="G156" s="38"/>
    </row>
    <row r="157" spans="1:7" s="39" customFormat="1" ht="13.9" customHeight="1" x14ac:dyDescent="0.25">
      <c r="A157" s="197"/>
      <c r="B157" s="200"/>
      <c r="C157" s="75" t="s">
        <v>991</v>
      </c>
      <c r="D157" s="76" t="s">
        <v>1077</v>
      </c>
      <c r="E157" s="121" t="s">
        <v>1078</v>
      </c>
      <c r="F157" s="37"/>
      <c r="G157" s="38"/>
    </row>
    <row r="158" spans="1:7" s="39" customFormat="1" ht="13.9" customHeight="1" x14ac:dyDescent="0.25">
      <c r="A158" s="197"/>
      <c r="B158" s="200"/>
      <c r="C158" s="75" t="s">
        <v>992</v>
      </c>
      <c r="D158" s="77"/>
      <c r="E158" s="122"/>
      <c r="F158" s="37"/>
      <c r="G158" s="38"/>
    </row>
    <row r="159" spans="1:7" s="39" customFormat="1" ht="14.25" customHeight="1" x14ac:dyDescent="0.2">
      <c r="A159" s="198"/>
      <c r="B159" s="201"/>
      <c r="C159" s="208"/>
      <c r="D159" s="209"/>
      <c r="E159" s="210"/>
      <c r="F159" s="37"/>
      <c r="G159" s="38"/>
    </row>
    <row r="160" spans="1:7" ht="15" x14ac:dyDescent="0.25">
      <c r="A160" s="54"/>
      <c r="B160" s="54"/>
      <c r="C160" s="54"/>
      <c r="D160" s="54"/>
      <c r="E160" s="54"/>
    </row>
    <row r="161" spans="1:5" ht="15" x14ac:dyDescent="0.2">
      <c r="A161" s="95" t="s">
        <v>3</v>
      </c>
      <c r="B161" s="115"/>
      <c r="C161" s="115"/>
      <c r="D161" s="115"/>
      <c r="E161" s="116"/>
    </row>
    <row r="162" spans="1:5" ht="15.75" customHeight="1" x14ac:dyDescent="0.2">
      <c r="A162" s="107" t="s">
        <v>4</v>
      </c>
      <c r="B162" s="211" t="s">
        <v>1068</v>
      </c>
      <c r="C162" s="212"/>
      <c r="D162" s="212"/>
      <c r="E162" s="213"/>
    </row>
    <row r="163" spans="1:5" ht="15" x14ac:dyDescent="0.25">
      <c r="A163" s="54"/>
      <c r="B163" s="54"/>
      <c r="C163" s="54"/>
      <c r="D163" s="54"/>
      <c r="E163" s="54"/>
    </row>
    <row r="164" spans="1:5" ht="15" x14ac:dyDescent="0.2">
      <c r="A164" s="95" t="s">
        <v>993</v>
      </c>
      <c r="B164" s="115"/>
      <c r="C164" s="115"/>
      <c r="D164" s="115"/>
      <c r="E164" s="116"/>
    </row>
    <row r="165" spans="1:5" ht="15.75" customHeight="1" x14ac:dyDescent="0.2">
      <c r="A165" s="107" t="s">
        <v>4</v>
      </c>
      <c r="B165" s="211" t="s">
        <v>1069</v>
      </c>
      <c r="C165" s="212"/>
      <c r="D165" s="212"/>
      <c r="E165" s="213"/>
    </row>
    <row r="166" spans="1:5" ht="15" x14ac:dyDescent="0.25">
      <c r="A166" s="54"/>
      <c r="B166" s="54"/>
      <c r="C166" s="54"/>
      <c r="D166" s="54"/>
      <c r="E166" s="54"/>
    </row>
    <row r="167" spans="1:5" ht="15" x14ac:dyDescent="0.2">
      <c r="A167" s="95" t="s">
        <v>994</v>
      </c>
      <c r="B167" s="115"/>
      <c r="C167" s="115"/>
      <c r="D167" s="115"/>
      <c r="E167" s="116"/>
    </row>
    <row r="168" spans="1:5" ht="15.75" customHeight="1" x14ac:dyDescent="0.2">
      <c r="A168" s="98" t="s">
        <v>4</v>
      </c>
      <c r="B168" s="217" t="s">
        <v>995</v>
      </c>
      <c r="C168" s="218"/>
      <c r="D168" s="218"/>
      <c r="E168" s="219"/>
    </row>
    <row r="169" spans="1:5" ht="15" x14ac:dyDescent="0.2">
      <c r="A169" s="99" t="s">
        <v>6</v>
      </c>
      <c r="B169" s="78" t="s">
        <v>996</v>
      </c>
      <c r="C169" s="220" t="s">
        <v>7</v>
      </c>
      <c r="D169" s="221"/>
      <c r="E169" s="222"/>
    </row>
    <row r="170" spans="1:5" ht="33" customHeight="1" x14ac:dyDescent="0.2">
      <c r="A170" s="104" t="s">
        <v>183</v>
      </c>
      <c r="B170" s="79">
        <v>5</v>
      </c>
      <c r="C170" s="214" t="s">
        <v>997</v>
      </c>
      <c r="D170" s="215"/>
      <c r="E170" s="216"/>
    </row>
    <row r="171" spans="1:5" ht="46.5" customHeight="1" x14ac:dyDescent="0.2">
      <c r="A171" s="104" t="s">
        <v>998</v>
      </c>
      <c r="B171" s="79">
        <v>4</v>
      </c>
      <c r="C171" s="214" t="s">
        <v>999</v>
      </c>
      <c r="D171" s="215"/>
      <c r="E171" s="216"/>
    </row>
    <row r="172" spans="1:5" ht="62.25" customHeight="1" x14ac:dyDescent="0.2">
      <c r="A172" s="104" t="s">
        <v>1000</v>
      </c>
      <c r="B172" s="79">
        <v>3</v>
      </c>
      <c r="C172" s="214" t="s">
        <v>1001</v>
      </c>
      <c r="D172" s="215"/>
      <c r="E172" s="216"/>
    </row>
    <row r="173" spans="1:5" ht="52.5" customHeight="1" x14ac:dyDescent="0.2">
      <c r="A173" s="104" t="s">
        <v>1002</v>
      </c>
      <c r="B173" s="79">
        <v>2</v>
      </c>
      <c r="C173" s="214" t="s">
        <v>1003</v>
      </c>
      <c r="D173" s="215"/>
      <c r="E173" s="216"/>
    </row>
    <row r="174" spans="1:5" ht="51" customHeight="1" x14ac:dyDescent="0.2">
      <c r="A174" s="106" t="s">
        <v>1004</v>
      </c>
      <c r="B174" s="123">
        <v>1</v>
      </c>
      <c r="C174" s="235" t="s">
        <v>1005</v>
      </c>
      <c r="D174" s="236"/>
      <c r="E174" s="237"/>
    </row>
    <row r="175" spans="1:5" ht="15" x14ac:dyDescent="0.25">
      <c r="A175" s="54"/>
      <c r="B175" s="54"/>
      <c r="C175" s="54"/>
      <c r="D175" s="54"/>
      <c r="E175" s="54"/>
    </row>
    <row r="176" spans="1:5" ht="15" x14ac:dyDescent="0.2">
      <c r="A176" s="95" t="s">
        <v>863</v>
      </c>
      <c r="B176" s="115"/>
      <c r="C176" s="115"/>
      <c r="D176" s="115"/>
      <c r="E176" s="116"/>
    </row>
    <row r="177" spans="1:5" ht="15.75" customHeight="1" x14ac:dyDescent="0.2">
      <c r="A177" s="98" t="s">
        <v>4</v>
      </c>
      <c r="B177" s="217" t="s">
        <v>1006</v>
      </c>
      <c r="C177" s="218"/>
      <c r="D177" s="218"/>
      <c r="E177" s="219"/>
    </row>
    <row r="178" spans="1:5" ht="15" customHeight="1" x14ac:dyDescent="0.2">
      <c r="A178" s="99" t="s">
        <v>6</v>
      </c>
      <c r="B178" s="220" t="s">
        <v>7</v>
      </c>
      <c r="C178" s="221"/>
      <c r="D178" s="221"/>
      <c r="E178" s="222"/>
    </row>
    <row r="179" spans="1:5" ht="14.25" customHeight="1" x14ac:dyDescent="0.2">
      <c r="A179" s="124" t="s">
        <v>1007</v>
      </c>
      <c r="B179" s="292" t="s">
        <v>1008</v>
      </c>
      <c r="C179" s="293"/>
      <c r="D179" s="293"/>
      <c r="E179" s="294"/>
    </row>
    <row r="180" spans="1:5" ht="15" customHeight="1" x14ac:dyDescent="0.2">
      <c r="A180" s="125" t="s">
        <v>1009</v>
      </c>
      <c r="B180" s="295"/>
      <c r="C180" s="296"/>
      <c r="D180" s="296"/>
      <c r="E180" s="297"/>
    </row>
    <row r="181" spans="1:5" ht="15" customHeight="1" x14ac:dyDescent="0.2">
      <c r="A181" s="126" t="s">
        <v>1010</v>
      </c>
      <c r="B181" s="295"/>
      <c r="C181" s="296"/>
      <c r="D181" s="296"/>
      <c r="E181" s="297"/>
    </row>
    <row r="182" spans="1:5" ht="17.25" customHeight="1" x14ac:dyDescent="0.2">
      <c r="A182" s="127" t="s">
        <v>1011</v>
      </c>
      <c r="B182" s="298"/>
      <c r="C182" s="299"/>
      <c r="D182" s="299"/>
      <c r="E182" s="300"/>
    </row>
    <row r="183" spans="1:5" ht="15" x14ac:dyDescent="0.25">
      <c r="A183" s="54"/>
      <c r="B183" s="54"/>
      <c r="C183" s="54"/>
      <c r="D183" s="54"/>
      <c r="E183" s="54"/>
    </row>
    <row r="184" spans="1:5" ht="15" x14ac:dyDescent="0.2">
      <c r="A184" s="95" t="s">
        <v>879</v>
      </c>
      <c r="B184" s="115"/>
      <c r="C184" s="115"/>
      <c r="D184" s="115"/>
      <c r="E184" s="116"/>
    </row>
    <row r="185" spans="1:5" ht="15.75" customHeight="1" x14ac:dyDescent="0.2">
      <c r="A185" s="98" t="s">
        <v>4</v>
      </c>
      <c r="B185" s="217" t="s">
        <v>1097</v>
      </c>
      <c r="C185" s="218"/>
      <c r="D185" s="218"/>
      <c r="E185" s="219"/>
    </row>
    <row r="186" spans="1:5" ht="15" x14ac:dyDescent="0.2">
      <c r="A186" s="99" t="s">
        <v>6</v>
      </c>
      <c r="B186" s="220" t="s">
        <v>7</v>
      </c>
      <c r="C186" s="221"/>
      <c r="D186" s="221"/>
      <c r="E186" s="222"/>
    </row>
    <row r="187" spans="1:5" ht="15" x14ac:dyDescent="0.2">
      <c r="A187" s="104" t="s">
        <v>878</v>
      </c>
      <c r="B187" s="214" t="s">
        <v>1012</v>
      </c>
      <c r="C187" s="215"/>
      <c r="D187" s="215"/>
      <c r="E187" s="216"/>
    </row>
    <row r="188" spans="1:5" ht="14.25" customHeight="1" x14ac:dyDescent="0.2">
      <c r="A188" s="104" t="s">
        <v>1013</v>
      </c>
      <c r="B188" s="214" t="s">
        <v>1014</v>
      </c>
      <c r="C188" s="215"/>
      <c r="D188" s="215"/>
      <c r="E188" s="216"/>
    </row>
    <row r="189" spans="1:5" ht="14.25" customHeight="1" x14ac:dyDescent="0.2">
      <c r="A189" s="104" t="s">
        <v>1015</v>
      </c>
      <c r="B189" s="214" t="s">
        <v>1016</v>
      </c>
      <c r="C189" s="215"/>
      <c r="D189" s="215"/>
      <c r="E189" s="216"/>
    </row>
    <row r="190" spans="1:5" ht="14.25" customHeight="1" x14ac:dyDescent="0.2">
      <c r="A190" s="106" t="s">
        <v>1017</v>
      </c>
      <c r="B190" s="235" t="s">
        <v>1018</v>
      </c>
      <c r="C190" s="236"/>
      <c r="D190" s="236"/>
      <c r="E190" s="237"/>
    </row>
    <row r="191" spans="1:5" ht="15" x14ac:dyDescent="0.25">
      <c r="A191" s="54"/>
      <c r="B191" s="54"/>
      <c r="C191" s="54"/>
      <c r="D191" s="54"/>
      <c r="E191" s="54"/>
    </row>
    <row r="192" spans="1:5" ht="15" x14ac:dyDescent="0.2">
      <c r="A192" s="95" t="s">
        <v>869</v>
      </c>
      <c r="B192" s="115"/>
      <c r="C192" s="115"/>
      <c r="D192" s="115"/>
      <c r="E192" s="116"/>
    </row>
    <row r="193" spans="1:7" ht="20.25" customHeight="1" x14ac:dyDescent="0.2">
      <c r="A193" s="107" t="s">
        <v>4</v>
      </c>
      <c r="B193" s="211" t="s">
        <v>1019</v>
      </c>
      <c r="C193" s="212"/>
      <c r="D193" s="212"/>
      <c r="E193" s="213"/>
    </row>
    <row r="194" spans="1:7" ht="15" x14ac:dyDescent="0.25">
      <c r="A194" s="54"/>
      <c r="B194" s="54"/>
      <c r="C194" s="54"/>
      <c r="D194" s="54"/>
      <c r="E194" s="54"/>
    </row>
    <row r="195" spans="1:7" ht="15" x14ac:dyDescent="0.2">
      <c r="A195" s="95" t="s">
        <v>870</v>
      </c>
      <c r="B195" s="115"/>
      <c r="C195" s="115"/>
      <c r="D195" s="115"/>
      <c r="E195" s="116"/>
    </row>
    <row r="196" spans="1:7" ht="23.25" customHeight="1" x14ac:dyDescent="0.2">
      <c r="A196" s="107" t="s">
        <v>4</v>
      </c>
      <c r="B196" s="211" t="s">
        <v>1020</v>
      </c>
      <c r="C196" s="212"/>
      <c r="D196" s="212"/>
      <c r="E196" s="213"/>
    </row>
    <row r="197" spans="1:7" ht="15" x14ac:dyDescent="0.25">
      <c r="A197" s="54"/>
      <c r="B197" s="54"/>
      <c r="C197" s="54"/>
      <c r="D197" s="54"/>
      <c r="E197" s="54"/>
    </row>
    <row r="198" spans="1:7" s="39" customFormat="1" ht="25.15" customHeight="1" x14ac:dyDescent="0.2">
      <c r="A198" s="95" t="s">
        <v>871</v>
      </c>
      <c r="B198" s="115"/>
      <c r="C198" s="115"/>
      <c r="D198" s="115"/>
      <c r="E198" s="116"/>
      <c r="F198" s="37"/>
      <c r="G198" s="38"/>
    </row>
    <row r="199" spans="1:7" s="39" customFormat="1" ht="27" customHeight="1" x14ac:dyDescent="0.2">
      <c r="A199" s="107" t="s">
        <v>4</v>
      </c>
      <c r="B199" s="301" t="s">
        <v>1021</v>
      </c>
      <c r="C199" s="302"/>
      <c r="D199" s="302"/>
      <c r="E199" s="303"/>
      <c r="F199" s="37"/>
      <c r="G199" s="38"/>
    </row>
    <row r="200" spans="1:7" ht="15" x14ac:dyDescent="0.25">
      <c r="A200" s="54"/>
      <c r="B200" s="54"/>
      <c r="C200" s="54"/>
      <c r="D200" s="54"/>
      <c r="E200" s="54"/>
    </row>
    <row r="201" spans="1:7" s="39" customFormat="1" ht="26.25" customHeight="1" x14ac:dyDescent="0.2">
      <c r="A201" s="95" t="s">
        <v>874</v>
      </c>
      <c r="B201" s="115"/>
      <c r="C201" s="115"/>
      <c r="D201" s="115"/>
      <c r="E201" s="116"/>
      <c r="F201" s="37"/>
      <c r="G201" s="38"/>
    </row>
    <row r="202" spans="1:7" s="39" customFormat="1" ht="21.75" customHeight="1" x14ac:dyDescent="0.2">
      <c r="A202" s="107" t="s">
        <v>4</v>
      </c>
      <c r="B202" s="211" t="s">
        <v>1022</v>
      </c>
      <c r="C202" s="212"/>
      <c r="D202" s="212"/>
      <c r="E202" s="213"/>
      <c r="F202" s="37"/>
      <c r="G202" s="38"/>
    </row>
    <row r="203" spans="1:7" ht="15" x14ac:dyDescent="0.25">
      <c r="A203" s="54"/>
      <c r="B203" s="54"/>
      <c r="C203" s="54"/>
      <c r="D203" s="54"/>
      <c r="E203" s="54"/>
    </row>
    <row r="204" spans="1:7" s="39" customFormat="1" ht="26.25" customHeight="1" x14ac:dyDescent="0.2">
      <c r="A204" s="95" t="s">
        <v>875</v>
      </c>
      <c r="B204" s="115"/>
      <c r="C204" s="115"/>
      <c r="D204" s="115"/>
      <c r="E204" s="116"/>
      <c r="F204" s="37"/>
      <c r="G204" s="38"/>
    </row>
    <row r="205" spans="1:7" s="39" customFormat="1" ht="25.5" customHeight="1" x14ac:dyDescent="0.2">
      <c r="A205" s="107" t="s">
        <v>4</v>
      </c>
      <c r="B205" s="211" t="s">
        <v>1022</v>
      </c>
      <c r="C205" s="212"/>
      <c r="D205" s="212"/>
      <c r="E205" s="213"/>
      <c r="F205" s="37"/>
      <c r="G205" s="38"/>
    </row>
    <row r="206" spans="1:7" ht="15" x14ac:dyDescent="0.25">
      <c r="A206" s="54"/>
      <c r="B206" s="54"/>
      <c r="C206" s="54"/>
      <c r="D206" s="54"/>
      <c r="E206" s="54"/>
    </row>
    <row r="207" spans="1:7" s="39" customFormat="1" ht="25.15" customHeight="1" x14ac:dyDescent="0.2">
      <c r="A207" s="95" t="s">
        <v>872</v>
      </c>
      <c r="B207" s="115"/>
      <c r="C207" s="115"/>
      <c r="D207" s="115"/>
      <c r="E207" s="116"/>
      <c r="F207" s="37"/>
      <c r="G207" s="38"/>
    </row>
    <row r="208" spans="1:7" s="39" customFormat="1" ht="25.5" customHeight="1" x14ac:dyDescent="0.2">
      <c r="A208" s="107" t="s">
        <v>4</v>
      </c>
      <c r="B208" s="211" t="s">
        <v>1023</v>
      </c>
      <c r="C208" s="212"/>
      <c r="D208" s="212"/>
      <c r="E208" s="213"/>
      <c r="F208" s="37"/>
      <c r="G208" s="38"/>
    </row>
    <row r="209" spans="1:7" ht="15" x14ac:dyDescent="0.25">
      <c r="A209" s="54"/>
      <c r="B209" s="54"/>
      <c r="C209" s="54"/>
      <c r="D209" s="54"/>
      <c r="E209" s="54"/>
    </row>
    <row r="210" spans="1:7" s="39" customFormat="1" ht="25.15" customHeight="1" x14ac:dyDescent="0.2">
      <c r="A210" s="95" t="s">
        <v>1024</v>
      </c>
      <c r="B210" s="115"/>
      <c r="C210" s="115"/>
      <c r="D210" s="115"/>
      <c r="E210" s="116"/>
      <c r="F210" s="37"/>
      <c r="G210" s="38"/>
    </row>
    <row r="211" spans="1:7" s="39" customFormat="1" ht="31.5" customHeight="1" x14ac:dyDescent="0.2">
      <c r="A211" s="107" t="s">
        <v>4</v>
      </c>
      <c r="B211" s="211" t="s">
        <v>1025</v>
      </c>
      <c r="C211" s="212"/>
      <c r="D211" s="212"/>
      <c r="E211" s="213"/>
      <c r="F211" s="37"/>
      <c r="G211" s="38"/>
    </row>
    <row r="212" spans="1:7" ht="15" hidden="1" x14ac:dyDescent="0.25">
      <c r="A212" s="54"/>
      <c r="B212" s="54"/>
      <c r="C212" s="54"/>
      <c r="D212" s="54"/>
      <c r="E212" s="54"/>
    </row>
    <row r="213" spans="1:7" ht="15" hidden="1" x14ac:dyDescent="0.25">
      <c r="A213" s="54"/>
      <c r="B213" s="54"/>
      <c r="C213" s="54"/>
      <c r="D213" s="54"/>
      <c r="E213" s="54"/>
    </row>
    <row r="214" spans="1:7" ht="15" hidden="1" x14ac:dyDescent="0.25">
      <c r="A214" s="54"/>
      <c r="B214" s="54"/>
      <c r="C214" s="54"/>
      <c r="D214" s="54"/>
      <c r="E214" s="54"/>
    </row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</sheetData>
  <sheetProtection algorithmName="SHA-512" hashValue="AzNAvmRsfNnOtuZdGu1Qoxfo+zZFTeJosQ8h3aCtHebgbQ42x06S7i6uVlRe9e6e1Ged96usuh5XTBNDAVZLng==" saltValue="qnjpDb/77J2i3MEzeqMcbw==" spinCount="100000" sheet="1" objects="1" scenarios="1"/>
  <mergeCells count="130">
    <mergeCell ref="B211:E211"/>
    <mergeCell ref="B165:E165"/>
    <mergeCell ref="B168:E168"/>
    <mergeCell ref="C174:E174"/>
    <mergeCell ref="B178:E178"/>
    <mergeCell ref="B179:E182"/>
    <mergeCell ref="B190:E190"/>
    <mergeCell ref="B193:E193"/>
    <mergeCell ref="B196:E196"/>
    <mergeCell ref="B199:E199"/>
    <mergeCell ref="B189:E189"/>
    <mergeCell ref="B185:E185"/>
    <mergeCell ref="B186:E186"/>
    <mergeCell ref="B187:E187"/>
    <mergeCell ref="B188:E188"/>
    <mergeCell ref="B202:E202"/>
    <mergeCell ref="B205:E205"/>
    <mergeCell ref="B208:E208"/>
    <mergeCell ref="C101:E101"/>
    <mergeCell ref="B104:E104"/>
    <mergeCell ref="C110:E110"/>
    <mergeCell ref="B113:E113"/>
    <mergeCell ref="C119:E119"/>
    <mergeCell ref="B122:E122"/>
    <mergeCell ref="C128:E128"/>
    <mergeCell ref="B131:E131"/>
    <mergeCell ref="C137:E137"/>
    <mergeCell ref="C108:E108"/>
    <mergeCell ref="C109:E109"/>
    <mergeCell ref="C114:E114"/>
    <mergeCell ref="C105:E105"/>
    <mergeCell ref="C106:E106"/>
    <mergeCell ref="C107:E107"/>
    <mergeCell ref="C123:E123"/>
    <mergeCell ref="C124:E124"/>
    <mergeCell ref="C125:E125"/>
    <mergeCell ref="C126:E126"/>
    <mergeCell ref="C115:E115"/>
    <mergeCell ref="C116:E116"/>
    <mergeCell ref="C117:E117"/>
    <mergeCell ref="C118:E118"/>
    <mergeCell ref="C134:E134"/>
    <mergeCell ref="B30:E30"/>
    <mergeCell ref="B31:E31"/>
    <mergeCell ref="B32:E32"/>
    <mergeCell ref="B33:E33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23:E23"/>
    <mergeCell ref="B24:E24"/>
    <mergeCell ref="B25:E25"/>
    <mergeCell ref="B26:E26"/>
    <mergeCell ref="B27:E27"/>
    <mergeCell ref="B48:E48"/>
    <mergeCell ref="B49:E49"/>
    <mergeCell ref="B50:E50"/>
    <mergeCell ref="B51:E51"/>
    <mergeCell ref="B52:E52"/>
    <mergeCell ref="B34:E34"/>
    <mergeCell ref="B35:E35"/>
    <mergeCell ref="B36:E36"/>
    <mergeCell ref="B39:E39"/>
    <mergeCell ref="B40:E40"/>
    <mergeCell ref="B41:E41"/>
    <mergeCell ref="B44:E44"/>
    <mergeCell ref="B47:E47"/>
    <mergeCell ref="B63:E63"/>
    <mergeCell ref="B64:E64"/>
    <mergeCell ref="B65:E65"/>
    <mergeCell ref="B66:E66"/>
    <mergeCell ref="B53:E53"/>
    <mergeCell ref="B54:E54"/>
    <mergeCell ref="B57:E57"/>
    <mergeCell ref="B58:E58"/>
    <mergeCell ref="B59:E59"/>
    <mergeCell ref="B67:E67"/>
    <mergeCell ref="C76:E76"/>
    <mergeCell ref="C87:E87"/>
    <mergeCell ref="C88:E88"/>
    <mergeCell ref="C72:E72"/>
    <mergeCell ref="C73:E73"/>
    <mergeCell ref="C74:E74"/>
    <mergeCell ref="C75:E75"/>
    <mergeCell ref="B71:E71"/>
    <mergeCell ref="C77:E77"/>
    <mergeCell ref="B86:E86"/>
    <mergeCell ref="A79:F79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B95:E95"/>
    <mergeCell ref="C135:E135"/>
    <mergeCell ref="C136:E136"/>
    <mergeCell ref="C127:E127"/>
    <mergeCell ref="C132:E132"/>
    <mergeCell ref="C133:E133"/>
    <mergeCell ref="B140:E140"/>
    <mergeCell ref="C150:E150"/>
    <mergeCell ref="C141:E141"/>
    <mergeCell ref="C142:E143"/>
    <mergeCell ref="C146:E146"/>
    <mergeCell ref="B149:E149"/>
    <mergeCell ref="A151:A159"/>
    <mergeCell ref="B151:B159"/>
    <mergeCell ref="C151:E151"/>
    <mergeCell ref="C152:E154"/>
    <mergeCell ref="C159:E159"/>
    <mergeCell ref="B162:E162"/>
    <mergeCell ref="C172:E172"/>
    <mergeCell ref="C173:E173"/>
    <mergeCell ref="B177:E177"/>
    <mergeCell ref="C169:E169"/>
    <mergeCell ref="C170:E170"/>
    <mergeCell ref="C171:E171"/>
  </mergeCells>
  <dataValidations count="1">
    <dataValidation allowBlank="1" showInputMessage="1" showErrorMessage="1" sqref="A38 A43 A46 A69 A85 A79 A161 A164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54" max="16383" man="1"/>
    <brk id="102" max="16383" man="1"/>
    <brk id="16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R65"/>
  <sheetViews>
    <sheetView showGridLines="0" tabSelected="1" zoomScale="90" zoomScaleNormal="90" workbookViewId="0">
      <pane xSplit="1" ySplit="7" topLeftCell="Q14" activePane="bottomRight" state="frozen"/>
      <selection pane="topRight" activeCell="B1" sqref="B1"/>
      <selection pane="bottomLeft" activeCell="A15" sqref="A15"/>
      <selection pane="bottomRight" activeCell="AA8" sqref="AA8"/>
    </sheetView>
  </sheetViews>
  <sheetFormatPr defaultColWidth="0" defaultRowHeight="15" zeroHeight="1" x14ac:dyDescent="0.25"/>
  <cols>
    <col min="1" max="1" width="10.140625" style="54" customWidth="1"/>
    <col min="2" max="2" width="34.28515625" style="54" customWidth="1"/>
    <col min="3" max="3" width="16.42578125" style="54" bestFit="1" customWidth="1"/>
    <col min="4" max="4" width="17.85546875" style="54" customWidth="1"/>
    <col min="5" max="5" width="41.7109375" style="54" customWidth="1"/>
    <col min="6" max="6" width="85.85546875" style="54" customWidth="1"/>
    <col min="7" max="7" width="13.85546875" style="54" customWidth="1"/>
    <col min="8" max="8" width="40.7109375" style="54" customWidth="1"/>
    <col min="9" max="9" width="24.85546875" style="54" customWidth="1"/>
    <col min="10" max="10" width="24.7109375" style="54" customWidth="1"/>
    <col min="11" max="12" width="10.140625" style="54" hidden="1" customWidth="1"/>
    <col min="13" max="13" width="19.42578125" style="54" customWidth="1"/>
    <col min="14" max="14" width="16.85546875" style="54" customWidth="1"/>
    <col min="15" max="15" width="15.5703125" style="54" customWidth="1"/>
    <col min="16" max="16" width="16.42578125" style="54" customWidth="1"/>
    <col min="17" max="17" width="21.28515625" style="54" customWidth="1"/>
    <col min="18" max="18" width="19.5703125" style="54" customWidth="1"/>
    <col min="19" max="19" width="10.140625" style="54" hidden="1" customWidth="1"/>
    <col min="20" max="20" width="10.7109375" style="54" hidden="1" customWidth="1"/>
    <col min="21" max="21" width="14.5703125" style="54" hidden="1" customWidth="1"/>
    <col min="22" max="22" width="21.5703125" style="54" customWidth="1"/>
    <col min="23" max="23" width="14.140625" style="54" hidden="1" customWidth="1"/>
    <col min="24" max="24" width="17.7109375" style="54" hidden="1" customWidth="1"/>
    <col min="25" max="25" width="17.7109375" style="54" customWidth="1"/>
    <col min="26" max="27" width="38.7109375" style="54" customWidth="1"/>
    <col min="28" max="28" width="16" style="54" customWidth="1"/>
    <col min="29" max="30" width="11.42578125" style="54" hidden="1" customWidth="1"/>
    <col min="31" max="31" width="13.85546875" style="54" customWidth="1"/>
    <col min="32" max="33" width="21.28515625" style="54" customWidth="1"/>
    <col min="34" max="34" width="16.140625" style="54" customWidth="1"/>
    <col min="35" max="35" width="40.5703125" style="54" customWidth="1"/>
    <col min="36" max="36" width="23.140625" style="54" customWidth="1"/>
    <col min="37" max="37" width="47.85546875" style="54" customWidth="1"/>
    <col min="38" max="38" width="22.28515625" style="54" customWidth="1"/>
    <col min="39" max="40" width="18.42578125" style="54" customWidth="1"/>
    <col min="41" max="41" width="28" style="54" customWidth="1"/>
    <col min="42" max="42" width="16.140625" style="54" customWidth="1"/>
    <col min="43" max="43" width="18.7109375" style="54" customWidth="1"/>
    <col min="44" max="44" width="3" style="54" customWidth="1"/>
    <col min="45" max="16384" width="8.85546875" style="54" hidden="1"/>
  </cols>
  <sheetData>
    <row r="1" spans="1:43" ht="23.25" x14ac:dyDescent="0.25">
      <c r="A1" s="313" t="s">
        <v>913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</row>
    <row r="2" spans="1:43" ht="6.75" customHeight="1" x14ac:dyDescent="0.25"/>
    <row r="3" spans="1:43" ht="18.75" customHeight="1" x14ac:dyDescent="0.25">
      <c r="A3" s="305" t="s">
        <v>858</v>
      </c>
      <c r="B3" s="305"/>
      <c r="C3" s="305"/>
      <c r="D3" s="304" t="str">
        <f>Capa!C11</f>
        <v>59511.000186/2024-65</v>
      </c>
      <c r="E3" s="304"/>
      <c r="F3" s="304"/>
      <c r="G3" s="304"/>
      <c r="H3" s="304"/>
      <c r="I3" s="304"/>
      <c r="J3" s="304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</row>
    <row r="4" spans="1:43" ht="24" customHeight="1" x14ac:dyDescent="0.25">
      <c r="A4" s="305" t="str">
        <f>Capa!A12</f>
        <v>OBJETO DA CONTRATAÇÃO:</v>
      </c>
      <c r="B4" s="305"/>
      <c r="C4" s="305"/>
      <c r="D4" s="304" t="str">
        <f>Capa!C12</f>
        <v>1.1.	Fornecimento, por Sistema de Registro de Preços – SRP, de Aquisição de insumos: ração para peixes e ração para camarão, na área de atuação da 14ª SR Codevasf, no estado do Ceará.</v>
      </c>
      <c r="E4" s="304"/>
      <c r="F4" s="304"/>
      <c r="G4" s="304"/>
      <c r="H4" s="304"/>
      <c r="I4" s="304"/>
      <c r="J4" s="304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62"/>
      <c r="AN4" s="151"/>
      <c r="AO4" s="151"/>
      <c r="AP4" s="151"/>
      <c r="AQ4" s="151"/>
    </row>
    <row r="5" spans="1:43" ht="26.25" customHeight="1" x14ac:dyDescent="0.25">
      <c r="A5" s="163"/>
      <c r="B5" s="163"/>
      <c r="C5" s="163"/>
      <c r="D5" s="163"/>
      <c r="E5" s="164"/>
      <c r="F5" s="164"/>
      <c r="G5" s="164"/>
      <c r="H5" s="164"/>
      <c r="I5" s="151"/>
      <c r="J5" s="151"/>
      <c r="K5" s="151" t="s">
        <v>1054</v>
      </c>
      <c r="L5" s="151" t="s">
        <v>1054</v>
      </c>
      <c r="M5" s="151"/>
      <c r="N5" s="151"/>
      <c r="O5" s="151"/>
      <c r="P5" s="151"/>
      <c r="Q5" s="151"/>
      <c r="R5" s="151"/>
      <c r="S5" s="151" t="s">
        <v>1054</v>
      </c>
      <c r="T5" s="151" t="s">
        <v>1054</v>
      </c>
      <c r="U5" s="151" t="s">
        <v>1054</v>
      </c>
      <c r="V5" s="151"/>
      <c r="W5" s="151" t="s">
        <v>1054</v>
      </c>
      <c r="X5" s="151" t="s">
        <v>1054</v>
      </c>
      <c r="Y5" s="151"/>
      <c r="Z5" s="151"/>
      <c r="AA5" s="151"/>
      <c r="AB5" s="151"/>
      <c r="AC5" s="151" t="s">
        <v>1054</v>
      </c>
      <c r="AD5" s="151" t="s">
        <v>1054</v>
      </c>
      <c r="AE5" s="151" t="s">
        <v>1054</v>
      </c>
      <c r="AF5" s="151" t="s">
        <v>1054</v>
      </c>
      <c r="AG5" s="151"/>
      <c r="AH5" s="151"/>
      <c r="AI5" s="151"/>
      <c r="AJ5" s="151"/>
      <c r="AK5" s="93"/>
      <c r="AL5" s="93"/>
      <c r="AM5" s="93"/>
      <c r="AN5" s="93"/>
      <c r="AO5" s="93"/>
      <c r="AP5" s="93"/>
      <c r="AQ5" s="151"/>
    </row>
    <row r="6" spans="1:43" ht="24.75" customHeight="1" x14ac:dyDescent="0.25">
      <c r="A6" s="309" t="s">
        <v>167</v>
      </c>
      <c r="B6" s="309" t="s">
        <v>866</v>
      </c>
      <c r="C6" s="309" t="s">
        <v>688</v>
      </c>
      <c r="D6" s="309" t="s">
        <v>1031</v>
      </c>
      <c r="E6" s="309" t="s">
        <v>141</v>
      </c>
      <c r="F6" s="309" t="s">
        <v>1087</v>
      </c>
      <c r="G6" s="309" t="s">
        <v>1032</v>
      </c>
      <c r="H6" s="309" t="s">
        <v>143</v>
      </c>
      <c r="I6" s="309" t="s">
        <v>1037</v>
      </c>
      <c r="J6" s="314" t="s">
        <v>144</v>
      </c>
      <c r="K6" s="307" t="s">
        <v>882</v>
      </c>
      <c r="L6" s="307" t="s">
        <v>883</v>
      </c>
      <c r="M6" s="310" t="s">
        <v>186</v>
      </c>
      <c r="N6" s="311"/>
      <c r="O6" s="311"/>
      <c r="P6" s="311"/>
      <c r="Q6" s="311"/>
      <c r="R6" s="311"/>
      <c r="S6" s="311"/>
      <c r="T6" s="311"/>
      <c r="U6" s="311"/>
      <c r="V6" s="312"/>
      <c r="W6" s="308" t="s">
        <v>880</v>
      </c>
      <c r="X6" s="308" t="s">
        <v>881</v>
      </c>
      <c r="Y6" s="308" t="s">
        <v>862</v>
      </c>
      <c r="Z6" s="306" t="s">
        <v>864</v>
      </c>
      <c r="AA6" s="306"/>
      <c r="AB6" s="306"/>
      <c r="AC6" s="165"/>
      <c r="AD6" s="165"/>
      <c r="AE6" s="308" t="s">
        <v>685</v>
      </c>
      <c r="AF6" s="308" t="s">
        <v>863</v>
      </c>
      <c r="AG6" s="308" t="s">
        <v>1039</v>
      </c>
      <c r="AH6" s="306" t="s">
        <v>185</v>
      </c>
      <c r="AI6" s="306"/>
      <c r="AJ6" s="306"/>
      <c r="AK6" s="306"/>
      <c r="AL6" s="306"/>
      <c r="AM6" s="306"/>
      <c r="AN6" s="306"/>
      <c r="AO6" s="306"/>
      <c r="AP6" s="306"/>
      <c r="AQ6" s="306"/>
    </row>
    <row r="7" spans="1:43" ht="51.75" customHeight="1" x14ac:dyDescent="0.25">
      <c r="A7" s="309"/>
      <c r="B7" s="309"/>
      <c r="C7" s="309"/>
      <c r="D7" s="309"/>
      <c r="E7" s="309"/>
      <c r="F7" s="309"/>
      <c r="G7" s="309"/>
      <c r="H7" s="309"/>
      <c r="I7" s="309"/>
      <c r="J7" s="314"/>
      <c r="K7" s="307"/>
      <c r="L7" s="307"/>
      <c r="M7" s="128" t="s">
        <v>174</v>
      </c>
      <c r="N7" s="128" t="s">
        <v>175</v>
      </c>
      <c r="O7" s="128" t="s">
        <v>176</v>
      </c>
      <c r="P7" s="128" t="s">
        <v>177</v>
      </c>
      <c r="Q7" s="128" t="s">
        <v>178</v>
      </c>
      <c r="R7" s="128" t="s">
        <v>179</v>
      </c>
      <c r="S7" s="166" t="s">
        <v>2</v>
      </c>
      <c r="T7" s="166" t="s">
        <v>184</v>
      </c>
      <c r="U7" s="167" t="s">
        <v>892</v>
      </c>
      <c r="V7" s="157" t="s">
        <v>867</v>
      </c>
      <c r="W7" s="308"/>
      <c r="X7" s="308"/>
      <c r="Y7" s="308"/>
      <c r="Z7" s="157" t="s">
        <v>865</v>
      </c>
      <c r="AA7" s="157" t="s">
        <v>868</v>
      </c>
      <c r="AB7" s="157" t="s">
        <v>861</v>
      </c>
      <c r="AC7" s="166" t="s">
        <v>2</v>
      </c>
      <c r="AD7" s="166" t="s">
        <v>884</v>
      </c>
      <c r="AE7" s="308"/>
      <c r="AF7" s="308"/>
      <c r="AG7" s="308"/>
      <c r="AH7" s="157" t="s">
        <v>1091</v>
      </c>
      <c r="AI7" s="157" t="s">
        <v>914</v>
      </c>
      <c r="AJ7" s="157" t="s">
        <v>1082</v>
      </c>
      <c r="AK7" s="157" t="s">
        <v>915</v>
      </c>
      <c r="AL7" s="157" t="s">
        <v>1083</v>
      </c>
      <c r="AM7" s="157" t="s">
        <v>871</v>
      </c>
      <c r="AN7" s="157" t="s">
        <v>874</v>
      </c>
      <c r="AO7" s="157" t="s">
        <v>875</v>
      </c>
      <c r="AP7" s="157" t="s">
        <v>872</v>
      </c>
      <c r="AQ7" s="157" t="s">
        <v>873</v>
      </c>
    </row>
    <row r="8" spans="1:43" ht="136.5" customHeight="1" x14ac:dyDescent="0.25">
      <c r="A8" s="129" t="s">
        <v>1115</v>
      </c>
      <c r="B8" s="130" t="s">
        <v>1040</v>
      </c>
      <c r="C8" s="131" t="s">
        <v>925</v>
      </c>
      <c r="D8" s="132" t="s">
        <v>1044</v>
      </c>
      <c r="E8" s="179" t="s">
        <v>1117</v>
      </c>
      <c r="F8" s="134" t="s">
        <v>103</v>
      </c>
      <c r="G8" s="135" t="s">
        <v>951</v>
      </c>
      <c r="H8" s="94" t="s">
        <v>1042</v>
      </c>
      <c r="I8" s="130" t="s">
        <v>1043</v>
      </c>
      <c r="J8" s="136" t="s">
        <v>1045</v>
      </c>
      <c r="K8" s="137">
        <f t="shared" ref="K8:K19" si="0">IF(J8="1- Muito Baixa",1,IF(J8="2- Baixa",2,IF(J8="3- Média",3,IF(J8="4- Alta",4,IF(J8="5- Muito Alta",5,0)))))</f>
        <v>3</v>
      </c>
      <c r="L8" s="137">
        <f t="shared" ref="L8:L19" si="1">ROUNDUP(((K8+5)/2),0)</f>
        <v>4</v>
      </c>
      <c r="M8" s="138" t="s">
        <v>180</v>
      </c>
      <c r="N8" s="138" t="s">
        <v>180</v>
      </c>
      <c r="O8" s="138" t="s">
        <v>180</v>
      </c>
      <c r="P8" s="138" t="s">
        <v>181</v>
      </c>
      <c r="Q8" s="138" t="s">
        <v>187</v>
      </c>
      <c r="R8" s="138" t="s">
        <v>181</v>
      </c>
      <c r="S8" s="139">
        <f t="shared" ref="S8:S19" si="2"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140">
        <f t="shared" ref="T8:T19" si="3">ROUNDUP(S8,0)</f>
        <v>2</v>
      </c>
      <c r="U8" s="168" t="str">
        <f t="shared" ref="U8:U19" si="4">IF(T8=1,"1- Insignificante",IF(T8=2,"2- Pequeno",IF(T8=3,"3- Moderado",IF(T8=4,"4- Grande",IF(T8=5,"5- Muito Grande","")))))</f>
        <v>2- Pequeno</v>
      </c>
      <c r="V8" s="141" t="str">
        <f t="shared" ref="V8:V19" si="5">U8</f>
        <v>2- Pequeno</v>
      </c>
      <c r="W8" s="169">
        <f t="shared" ref="W8:W19" si="6">ROUNDUP((((K8+5)/2)*S8),0)</f>
        <v>8</v>
      </c>
      <c r="X8" s="170" t="str">
        <f t="shared" ref="X8:X19" si="7">IF(AND(T8=1,L8=1),"Risco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142" t="str">
        <f t="shared" ref="Y8:Y19" si="8">IF(X8&gt;0,X8,"")</f>
        <v>Risco Moderado</v>
      </c>
      <c r="Z8" s="133"/>
      <c r="AA8" s="133" t="s">
        <v>1100</v>
      </c>
      <c r="AB8" s="136" t="s">
        <v>1002</v>
      </c>
      <c r="AC8" s="143">
        <f t="shared" ref="AC8:AC19" si="9">IF(AB8="Inexistente",5,IF(AB8="Fraco",4,IF(AB8="Mediano",3,IF(AB8="Satisfatório",2,IF(AB8="Forte",1)))))</f>
        <v>2</v>
      </c>
      <c r="AD8" s="143">
        <f t="shared" ref="AD8:AD19" si="10">ROUNDUP((AVERAGE(K8,AC8)),0)</f>
        <v>3</v>
      </c>
      <c r="AE8" s="144">
        <f t="shared" ref="AE8:AE19" si="11">(AVERAGE(K8,AC8))*T8</f>
        <v>5</v>
      </c>
      <c r="AF8" s="142" t="str">
        <f t="shared" ref="AF8:AF19" si="12"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Moderado</v>
      </c>
      <c r="AG8" s="142" t="str">
        <f t="shared" ref="AG8:AG19" si="13">IF(AND(AF8&gt;0,AB8&gt;0),AF8,"")</f>
        <v>Risco Moderado</v>
      </c>
      <c r="AH8" s="145" t="s">
        <v>878</v>
      </c>
      <c r="AI8" s="147"/>
      <c r="AJ8" s="171"/>
      <c r="AK8" s="147"/>
      <c r="AL8" s="171"/>
      <c r="AM8" s="172"/>
      <c r="AN8" s="172"/>
      <c r="AO8" s="173"/>
      <c r="AP8" s="173"/>
      <c r="AQ8" s="174"/>
    </row>
    <row r="9" spans="1:43" ht="191.25" customHeight="1" x14ac:dyDescent="0.25">
      <c r="A9" s="129" t="s">
        <v>168</v>
      </c>
      <c r="B9" s="130" t="s">
        <v>1040</v>
      </c>
      <c r="C9" s="131" t="s">
        <v>925</v>
      </c>
      <c r="D9" s="132" t="s">
        <v>1044</v>
      </c>
      <c r="E9" s="179" t="s">
        <v>1041</v>
      </c>
      <c r="F9" s="134" t="s">
        <v>103</v>
      </c>
      <c r="G9" s="135" t="s">
        <v>1047</v>
      </c>
      <c r="H9" s="94" t="s">
        <v>1042</v>
      </c>
      <c r="I9" s="130" t="s">
        <v>1043</v>
      </c>
      <c r="J9" s="136" t="s">
        <v>1045</v>
      </c>
      <c r="K9" s="137">
        <f t="shared" si="0"/>
        <v>3</v>
      </c>
      <c r="L9" s="137">
        <f t="shared" si="1"/>
        <v>4</v>
      </c>
      <c r="M9" s="138" t="s">
        <v>180</v>
      </c>
      <c r="N9" s="138" t="s">
        <v>180</v>
      </c>
      <c r="O9" s="138" t="s">
        <v>180</v>
      </c>
      <c r="P9" s="138" t="s">
        <v>181</v>
      </c>
      <c r="Q9" s="138" t="s">
        <v>187</v>
      </c>
      <c r="R9" s="138" t="s">
        <v>181</v>
      </c>
      <c r="S9" s="139">
        <f t="shared" si="2"/>
        <v>2</v>
      </c>
      <c r="T9" s="140">
        <f t="shared" si="3"/>
        <v>2</v>
      </c>
      <c r="U9" s="168" t="str">
        <f t="shared" si="4"/>
        <v>2- Pequeno</v>
      </c>
      <c r="V9" s="141" t="str">
        <f t="shared" si="5"/>
        <v>2- Pequeno</v>
      </c>
      <c r="W9" s="169">
        <f t="shared" si="6"/>
        <v>8</v>
      </c>
      <c r="X9" s="170" t="str">
        <f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Moderado</v>
      </c>
      <c r="Y9" s="142" t="str">
        <f t="shared" si="8"/>
        <v>Risco Moderado</v>
      </c>
      <c r="Z9" s="133"/>
      <c r="AA9" s="133" t="s">
        <v>1100</v>
      </c>
      <c r="AB9" s="136" t="s">
        <v>1002</v>
      </c>
      <c r="AC9" s="143">
        <f t="shared" si="9"/>
        <v>2</v>
      </c>
      <c r="AD9" s="143">
        <f t="shared" si="10"/>
        <v>3</v>
      </c>
      <c r="AE9" s="144">
        <f t="shared" si="11"/>
        <v>5</v>
      </c>
      <c r="AF9" s="142" t="str">
        <f t="shared" si="12"/>
        <v>Risco Moderado</v>
      </c>
      <c r="AG9" s="142" t="str">
        <f t="shared" si="13"/>
        <v>Risco Moderado</v>
      </c>
      <c r="AH9" s="145" t="s">
        <v>878</v>
      </c>
      <c r="AI9" s="147"/>
      <c r="AJ9" s="171"/>
      <c r="AK9" s="147"/>
      <c r="AL9" s="171"/>
      <c r="AM9" s="172"/>
      <c r="AN9" s="172"/>
      <c r="AO9" s="173"/>
      <c r="AP9" s="173"/>
      <c r="AQ9" s="174"/>
    </row>
    <row r="10" spans="1:43" ht="69.75" customHeight="1" x14ac:dyDescent="0.25">
      <c r="A10" s="129" t="s">
        <v>169</v>
      </c>
      <c r="B10" s="130" t="s">
        <v>1040</v>
      </c>
      <c r="C10" s="131" t="s">
        <v>926</v>
      </c>
      <c r="D10" s="132" t="s">
        <v>1044</v>
      </c>
      <c r="E10" s="133" t="s">
        <v>1108</v>
      </c>
      <c r="F10" s="134" t="s">
        <v>104</v>
      </c>
      <c r="G10" s="135" t="s">
        <v>951</v>
      </c>
      <c r="H10" s="94" t="s">
        <v>1042</v>
      </c>
      <c r="I10" s="130" t="s">
        <v>1043</v>
      </c>
      <c r="J10" s="136" t="s">
        <v>1045</v>
      </c>
      <c r="K10" s="137">
        <f t="shared" si="0"/>
        <v>3</v>
      </c>
      <c r="L10" s="137">
        <f t="shared" si="1"/>
        <v>4</v>
      </c>
      <c r="M10" s="138" t="s">
        <v>180</v>
      </c>
      <c r="N10" s="138" t="s">
        <v>181</v>
      </c>
      <c r="O10" s="138" t="s">
        <v>180</v>
      </c>
      <c r="P10" s="138" t="s">
        <v>180</v>
      </c>
      <c r="Q10" s="138" t="s">
        <v>182</v>
      </c>
      <c r="R10" s="138" t="s">
        <v>180</v>
      </c>
      <c r="S10" s="139">
        <f t="shared" si="2"/>
        <v>2</v>
      </c>
      <c r="T10" s="140">
        <f t="shared" si="3"/>
        <v>2</v>
      </c>
      <c r="U10" s="168" t="str">
        <f t="shared" si="4"/>
        <v>2- Pequeno</v>
      </c>
      <c r="V10" s="141" t="str">
        <f t="shared" si="5"/>
        <v>2- Pequeno</v>
      </c>
      <c r="W10" s="169">
        <f t="shared" si="6"/>
        <v>8</v>
      </c>
      <c r="X10" s="170" t="str">
        <f t="shared" si="7"/>
        <v>Risco Moderado</v>
      </c>
      <c r="Y10" s="142" t="str">
        <f t="shared" si="8"/>
        <v>Risco Moderado</v>
      </c>
      <c r="Z10" s="133"/>
      <c r="AA10" s="133" t="s">
        <v>1109</v>
      </c>
      <c r="AB10" s="136" t="s">
        <v>1004</v>
      </c>
      <c r="AC10" s="143">
        <f t="shared" si="9"/>
        <v>1</v>
      </c>
      <c r="AD10" s="143">
        <f t="shared" si="10"/>
        <v>2</v>
      </c>
      <c r="AE10" s="144">
        <f t="shared" si="11"/>
        <v>4</v>
      </c>
      <c r="AF10" s="142" t="str">
        <f t="shared" si="12"/>
        <v>Risco Baixo</v>
      </c>
      <c r="AG10" s="142" t="str">
        <f t="shared" si="13"/>
        <v>Risco Baixo</v>
      </c>
      <c r="AH10" s="145" t="s">
        <v>878</v>
      </c>
      <c r="AI10" s="147"/>
      <c r="AJ10" s="171"/>
      <c r="AK10" s="147"/>
      <c r="AL10" s="171"/>
      <c r="AM10" s="172"/>
      <c r="AN10" s="172"/>
      <c r="AO10" s="173"/>
      <c r="AP10" s="173"/>
      <c r="AQ10" s="174"/>
    </row>
    <row r="11" spans="1:43" ht="60" x14ac:dyDescent="0.25">
      <c r="A11" s="129" t="s">
        <v>1116</v>
      </c>
      <c r="B11" s="130" t="s">
        <v>1040</v>
      </c>
      <c r="C11" s="131" t="s">
        <v>926</v>
      </c>
      <c r="D11" s="132" t="s">
        <v>1044</v>
      </c>
      <c r="E11" s="134" t="s">
        <v>1049</v>
      </c>
      <c r="F11" s="134" t="s">
        <v>104</v>
      </c>
      <c r="G11" s="135" t="s">
        <v>951</v>
      </c>
      <c r="H11" s="94" t="s">
        <v>1042</v>
      </c>
      <c r="I11" s="130" t="s">
        <v>1107</v>
      </c>
      <c r="J11" s="136" t="s">
        <v>1046</v>
      </c>
      <c r="K11" s="137">
        <f t="shared" si="0"/>
        <v>1</v>
      </c>
      <c r="L11" s="137">
        <f t="shared" si="1"/>
        <v>3</v>
      </c>
      <c r="M11" s="138" t="s">
        <v>180</v>
      </c>
      <c r="N11" s="138" t="s">
        <v>181</v>
      </c>
      <c r="O11" s="138" t="s">
        <v>180</v>
      </c>
      <c r="P11" s="138" t="s">
        <v>180</v>
      </c>
      <c r="Q11" s="138" t="s">
        <v>182</v>
      </c>
      <c r="R11" s="138" t="s">
        <v>180</v>
      </c>
      <c r="S11" s="139">
        <f t="shared" si="2"/>
        <v>2</v>
      </c>
      <c r="T11" s="140">
        <f t="shared" si="3"/>
        <v>2</v>
      </c>
      <c r="U11" s="168" t="str">
        <f t="shared" si="4"/>
        <v>2- Pequeno</v>
      </c>
      <c r="V11" s="141" t="str">
        <f t="shared" si="5"/>
        <v>2- Pequeno</v>
      </c>
      <c r="W11" s="169">
        <f t="shared" si="6"/>
        <v>6</v>
      </c>
      <c r="X11" s="170" t="str">
        <f t="shared" si="7"/>
        <v>Risco Moderado</v>
      </c>
      <c r="Y11" s="142" t="str">
        <f t="shared" si="8"/>
        <v>Risco Moderado</v>
      </c>
      <c r="Z11" s="133"/>
      <c r="AA11" s="133" t="s">
        <v>1109</v>
      </c>
      <c r="AB11" s="136" t="s">
        <v>1004</v>
      </c>
      <c r="AC11" s="143">
        <f t="shared" si="9"/>
        <v>1</v>
      </c>
      <c r="AD11" s="143">
        <f t="shared" si="10"/>
        <v>1</v>
      </c>
      <c r="AE11" s="144">
        <f t="shared" si="11"/>
        <v>2</v>
      </c>
      <c r="AF11" s="142" t="str">
        <f t="shared" si="12"/>
        <v>Risco Baixo</v>
      </c>
      <c r="AG11" s="142" t="str">
        <f t="shared" si="13"/>
        <v>Risco Baixo</v>
      </c>
      <c r="AH11" s="145" t="s">
        <v>878</v>
      </c>
      <c r="AI11" s="175"/>
      <c r="AJ11" s="171"/>
      <c r="AK11" s="175"/>
      <c r="AL11" s="171"/>
      <c r="AM11" s="172"/>
      <c r="AN11" s="172"/>
      <c r="AO11" s="173"/>
      <c r="AP11" s="173"/>
      <c r="AQ11" s="174"/>
    </row>
    <row r="12" spans="1:43" ht="50.1" hidden="1" customHeight="1" x14ac:dyDescent="0.25">
      <c r="A12" s="129" t="s">
        <v>172</v>
      </c>
      <c r="B12" s="130"/>
      <c r="C12" s="131"/>
      <c r="D12" s="132"/>
      <c r="E12" s="134"/>
      <c r="F12" s="134"/>
      <c r="G12" s="135"/>
      <c r="H12" s="134"/>
      <c r="I12" s="130"/>
      <c r="J12" s="136"/>
      <c r="K12" s="137">
        <f t="shared" si="0"/>
        <v>0</v>
      </c>
      <c r="L12" s="137">
        <f t="shared" si="1"/>
        <v>3</v>
      </c>
      <c r="M12" s="138"/>
      <c r="N12" s="138"/>
      <c r="O12" s="138"/>
      <c r="P12" s="138"/>
      <c r="Q12" s="138"/>
      <c r="R12" s="138"/>
      <c r="S12" s="139">
        <f t="shared" si="2"/>
        <v>0</v>
      </c>
      <c r="T12" s="140">
        <f t="shared" si="3"/>
        <v>0</v>
      </c>
      <c r="U12" s="168" t="str">
        <f t="shared" si="4"/>
        <v/>
      </c>
      <c r="V12" s="141" t="str">
        <f t="shared" si="5"/>
        <v/>
      </c>
      <c r="W12" s="169">
        <f t="shared" si="6"/>
        <v>0</v>
      </c>
      <c r="X12" s="170">
        <f t="shared" si="7"/>
        <v>0</v>
      </c>
      <c r="Y12" s="142" t="str">
        <f t="shared" si="8"/>
        <v/>
      </c>
      <c r="Z12" s="133"/>
      <c r="AA12" s="133"/>
      <c r="AB12" s="136"/>
      <c r="AC12" s="143" t="b">
        <f t="shared" si="9"/>
        <v>0</v>
      </c>
      <c r="AD12" s="143">
        <f t="shared" si="10"/>
        <v>0</v>
      </c>
      <c r="AE12" s="144">
        <f t="shared" si="11"/>
        <v>0</v>
      </c>
      <c r="AF12" s="142">
        <f t="shared" si="12"/>
        <v>0</v>
      </c>
      <c r="AG12" s="142" t="str">
        <f t="shared" si="13"/>
        <v/>
      </c>
      <c r="AH12" s="145"/>
      <c r="AI12" s="175"/>
      <c r="AJ12" s="171"/>
      <c r="AK12" s="175"/>
      <c r="AL12" s="171"/>
      <c r="AM12" s="172"/>
      <c r="AN12" s="172"/>
      <c r="AO12" s="173"/>
      <c r="AP12" s="173"/>
      <c r="AQ12" s="174"/>
    </row>
    <row r="13" spans="1:43" ht="50.1" hidden="1" customHeight="1" x14ac:dyDescent="0.25">
      <c r="A13" s="129" t="s">
        <v>173</v>
      </c>
      <c r="B13" s="130"/>
      <c r="C13" s="131"/>
      <c r="D13" s="132"/>
      <c r="E13" s="134"/>
      <c r="F13" s="134"/>
      <c r="G13" s="135"/>
      <c r="H13" s="134"/>
      <c r="I13" s="130"/>
      <c r="J13" s="136"/>
      <c r="K13" s="137">
        <f t="shared" si="0"/>
        <v>0</v>
      </c>
      <c r="L13" s="137">
        <f t="shared" si="1"/>
        <v>3</v>
      </c>
      <c r="M13" s="138"/>
      <c r="N13" s="138"/>
      <c r="O13" s="138"/>
      <c r="P13" s="138"/>
      <c r="Q13" s="138"/>
      <c r="R13" s="138"/>
      <c r="S13" s="139">
        <f t="shared" si="2"/>
        <v>0</v>
      </c>
      <c r="T13" s="140">
        <f t="shared" si="3"/>
        <v>0</v>
      </c>
      <c r="U13" s="168" t="str">
        <f t="shared" si="4"/>
        <v/>
      </c>
      <c r="V13" s="141" t="str">
        <f t="shared" si="5"/>
        <v/>
      </c>
      <c r="W13" s="169">
        <f t="shared" si="6"/>
        <v>0</v>
      </c>
      <c r="X13" s="170">
        <f t="shared" si="7"/>
        <v>0</v>
      </c>
      <c r="Y13" s="142" t="str">
        <f t="shared" si="8"/>
        <v/>
      </c>
      <c r="Z13" s="133"/>
      <c r="AA13" s="133"/>
      <c r="AB13" s="136"/>
      <c r="AC13" s="143" t="b">
        <f t="shared" si="9"/>
        <v>0</v>
      </c>
      <c r="AD13" s="143">
        <f t="shared" si="10"/>
        <v>0</v>
      </c>
      <c r="AE13" s="144">
        <f t="shared" si="11"/>
        <v>0</v>
      </c>
      <c r="AF13" s="142">
        <f t="shared" si="12"/>
        <v>0</v>
      </c>
      <c r="AG13" s="142" t="str">
        <f t="shared" si="13"/>
        <v/>
      </c>
      <c r="AH13" s="145"/>
      <c r="AI13" s="175"/>
      <c r="AJ13" s="171"/>
      <c r="AK13" s="175"/>
      <c r="AL13" s="171"/>
      <c r="AM13" s="172"/>
      <c r="AN13" s="172"/>
      <c r="AO13" s="173"/>
      <c r="AP13" s="173"/>
      <c r="AQ13" s="174"/>
    </row>
    <row r="14" spans="1:43" ht="75" x14ac:dyDescent="0.25">
      <c r="A14" s="129" t="s">
        <v>170</v>
      </c>
      <c r="B14" s="130" t="s">
        <v>1040</v>
      </c>
      <c r="C14" s="131" t="s">
        <v>926</v>
      </c>
      <c r="D14" s="132" t="s">
        <v>1044</v>
      </c>
      <c r="E14" s="134" t="s">
        <v>1110</v>
      </c>
      <c r="F14" s="134" t="s">
        <v>104</v>
      </c>
      <c r="G14" s="135" t="s">
        <v>951</v>
      </c>
      <c r="H14" s="134" t="s">
        <v>1111</v>
      </c>
      <c r="I14" s="130" t="s">
        <v>1043</v>
      </c>
      <c r="J14" s="136" t="s">
        <v>1048</v>
      </c>
      <c r="K14" s="137">
        <f t="shared" si="0"/>
        <v>2</v>
      </c>
      <c r="L14" s="137">
        <f t="shared" si="1"/>
        <v>4</v>
      </c>
      <c r="M14" s="138" t="s">
        <v>182</v>
      </c>
      <c r="N14" s="138" t="s">
        <v>181</v>
      </c>
      <c r="O14" s="138" t="s">
        <v>180</v>
      </c>
      <c r="P14" s="138" t="s">
        <v>182</v>
      </c>
      <c r="Q14" s="138" t="s">
        <v>182</v>
      </c>
      <c r="R14" s="138" t="s">
        <v>182</v>
      </c>
      <c r="S14" s="139">
        <f t="shared" si="2"/>
        <v>3</v>
      </c>
      <c r="T14" s="140">
        <f t="shared" si="3"/>
        <v>3</v>
      </c>
      <c r="U14" s="168" t="str">
        <f t="shared" si="4"/>
        <v>3- Moderado</v>
      </c>
      <c r="V14" s="141" t="str">
        <f t="shared" si="5"/>
        <v>3- Moderado</v>
      </c>
      <c r="W14" s="169">
        <f t="shared" si="6"/>
        <v>11</v>
      </c>
      <c r="X14" s="170" t="str">
        <f t="shared" si="7"/>
        <v>Risco Alto</v>
      </c>
      <c r="Y14" s="142" t="str">
        <f t="shared" si="8"/>
        <v>Risco Alto</v>
      </c>
      <c r="Z14" s="133"/>
      <c r="AA14" s="133" t="s">
        <v>1112</v>
      </c>
      <c r="AB14" s="136" t="s">
        <v>1002</v>
      </c>
      <c r="AC14" s="143">
        <f t="shared" si="9"/>
        <v>2</v>
      </c>
      <c r="AD14" s="143">
        <f t="shared" si="10"/>
        <v>2</v>
      </c>
      <c r="AE14" s="144">
        <f t="shared" si="11"/>
        <v>6</v>
      </c>
      <c r="AF14" s="142" t="str">
        <f t="shared" si="12"/>
        <v>Risco Moderado</v>
      </c>
      <c r="AG14" s="142" t="str">
        <f t="shared" si="13"/>
        <v>Risco Moderado</v>
      </c>
      <c r="AH14" s="145" t="s">
        <v>878</v>
      </c>
      <c r="AI14" s="175"/>
      <c r="AJ14" s="171"/>
      <c r="AK14" s="175"/>
      <c r="AL14" s="171"/>
      <c r="AM14" s="172"/>
      <c r="AN14" s="172"/>
      <c r="AO14" s="173"/>
      <c r="AP14" s="173"/>
      <c r="AQ14" s="174"/>
    </row>
    <row r="15" spans="1:43" ht="99" customHeight="1" x14ac:dyDescent="0.25">
      <c r="A15" s="129" t="s">
        <v>171</v>
      </c>
      <c r="B15" s="130" t="s">
        <v>1098</v>
      </c>
      <c r="C15" s="131" t="s">
        <v>689</v>
      </c>
      <c r="D15" s="132" t="s">
        <v>686</v>
      </c>
      <c r="E15" s="134" t="s">
        <v>1121</v>
      </c>
      <c r="F15" s="134" t="s">
        <v>99</v>
      </c>
      <c r="G15" s="135" t="s">
        <v>951</v>
      </c>
      <c r="H15" s="134" t="s">
        <v>1099</v>
      </c>
      <c r="I15" s="130" t="s">
        <v>876</v>
      </c>
      <c r="J15" s="136" t="s">
        <v>1048</v>
      </c>
      <c r="K15" s="137">
        <f t="shared" si="0"/>
        <v>2</v>
      </c>
      <c r="L15" s="137">
        <f t="shared" si="1"/>
        <v>4</v>
      </c>
      <c r="M15" s="138" t="s">
        <v>187</v>
      </c>
      <c r="N15" s="138" t="s">
        <v>181</v>
      </c>
      <c r="O15" s="138" t="s">
        <v>180</v>
      </c>
      <c r="P15" s="138" t="s">
        <v>181</v>
      </c>
      <c r="Q15" s="138" t="s">
        <v>181</v>
      </c>
      <c r="R15" s="138" t="s">
        <v>181</v>
      </c>
      <c r="S15" s="139">
        <f t="shared" si="2"/>
        <v>2</v>
      </c>
      <c r="T15" s="140">
        <f t="shared" si="3"/>
        <v>2</v>
      </c>
      <c r="U15" s="168" t="str">
        <f t="shared" si="4"/>
        <v>2- Pequeno</v>
      </c>
      <c r="V15" s="141" t="str">
        <f t="shared" si="5"/>
        <v>2- Pequeno</v>
      </c>
      <c r="W15" s="169">
        <f t="shared" si="6"/>
        <v>7</v>
      </c>
      <c r="X15" s="170" t="str">
        <f t="shared" si="7"/>
        <v>Risco Moderado</v>
      </c>
      <c r="Y15" s="142" t="str">
        <f t="shared" si="8"/>
        <v>Risco Moderado</v>
      </c>
      <c r="Z15" s="133" t="s">
        <v>1101</v>
      </c>
      <c r="AA15" s="133"/>
      <c r="AB15" s="146" t="s">
        <v>1002</v>
      </c>
      <c r="AC15" s="143">
        <f t="shared" si="9"/>
        <v>2</v>
      </c>
      <c r="AD15" s="143">
        <f t="shared" si="10"/>
        <v>2</v>
      </c>
      <c r="AE15" s="144">
        <f t="shared" si="11"/>
        <v>4</v>
      </c>
      <c r="AF15" s="142" t="str">
        <f t="shared" si="12"/>
        <v>Risco Baixo</v>
      </c>
      <c r="AG15" s="142" t="str">
        <f t="shared" si="13"/>
        <v>Risco Baixo</v>
      </c>
      <c r="AH15" s="145" t="s">
        <v>878</v>
      </c>
      <c r="AI15" s="175"/>
      <c r="AJ15" s="171"/>
      <c r="AK15" s="175"/>
      <c r="AL15" s="171"/>
      <c r="AM15" s="172"/>
      <c r="AN15" s="172"/>
      <c r="AO15" s="173"/>
      <c r="AP15" s="173"/>
      <c r="AQ15" s="174"/>
    </row>
    <row r="16" spans="1:43" ht="68.25" customHeight="1" x14ac:dyDescent="0.25">
      <c r="A16" s="129" t="s">
        <v>172</v>
      </c>
      <c r="B16" s="130" t="s">
        <v>1098</v>
      </c>
      <c r="C16" s="131" t="s">
        <v>689</v>
      </c>
      <c r="D16" s="132" t="s">
        <v>686</v>
      </c>
      <c r="E16" s="133" t="s">
        <v>1051</v>
      </c>
      <c r="F16" s="134" t="s">
        <v>104</v>
      </c>
      <c r="G16" s="135" t="s">
        <v>943</v>
      </c>
      <c r="H16" s="134" t="s">
        <v>1118</v>
      </c>
      <c r="I16" s="130" t="s">
        <v>876</v>
      </c>
      <c r="J16" s="136" t="s">
        <v>1048</v>
      </c>
      <c r="K16" s="137">
        <f t="shared" si="0"/>
        <v>2</v>
      </c>
      <c r="L16" s="137">
        <f t="shared" si="1"/>
        <v>4</v>
      </c>
      <c r="M16" s="138" t="s">
        <v>182</v>
      </c>
      <c r="N16" s="138" t="s">
        <v>180</v>
      </c>
      <c r="O16" s="138" t="s">
        <v>181</v>
      </c>
      <c r="P16" s="138" t="s">
        <v>180</v>
      </c>
      <c r="Q16" s="138" t="s">
        <v>180</v>
      </c>
      <c r="R16" s="138" t="s">
        <v>180</v>
      </c>
      <c r="S16" s="139">
        <f t="shared" si="2"/>
        <v>2</v>
      </c>
      <c r="T16" s="140">
        <f t="shared" si="3"/>
        <v>2</v>
      </c>
      <c r="U16" s="168" t="str">
        <f t="shared" si="4"/>
        <v>2- Pequeno</v>
      </c>
      <c r="V16" s="141" t="str">
        <f t="shared" si="5"/>
        <v>2- Pequeno</v>
      </c>
      <c r="W16" s="169">
        <f t="shared" si="6"/>
        <v>7</v>
      </c>
      <c r="X16" s="170" t="str">
        <f t="shared" si="7"/>
        <v>Risco Moderado</v>
      </c>
      <c r="Y16" s="142" t="str">
        <f t="shared" si="8"/>
        <v>Risco Moderado</v>
      </c>
      <c r="Z16" s="133" t="s">
        <v>1113</v>
      </c>
      <c r="AA16" s="133" t="s">
        <v>1114</v>
      </c>
      <c r="AB16" s="146" t="s">
        <v>1002</v>
      </c>
      <c r="AC16" s="143">
        <f t="shared" si="9"/>
        <v>2</v>
      </c>
      <c r="AD16" s="143">
        <f t="shared" si="10"/>
        <v>2</v>
      </c>
      <c r="AE16" s="144">
        <f t="shared" si="11"/>
        <v>4</v>
      </c>
      <c r="AF16" s="142" t="str">
        <f t="shared" si="12"/>
        <v>Risco Baixo</v>
      </c>
      <c r="AG16" s="142" t="str">
        <f t="shared" si="13"/>
        <v>Risco Baixo</v>
      </c>
      <c r="AH16" s="145" t="s">
        <v>878</v>
      </c>
      <c r="AI16" s="175"/>
      <c r="AJ16" s="171"/>
      <c r="AK16" s="175"/>
      <c r="AL16" s="171"/>
      <c r="AM16" s="172"/>
      <c r="AN16" s="172"/>
      <c r="AO16" s="173"/>
      <c r="AP16" s="173"/>
      <c r="AQ16" s="174"/>
    </row>
    <row r="17" spans="1:43" ht="50.1" customHeight="1" x14ac:dyDescent="0.25">
      <c r="A17" s="129" t="s">
        <v>172</v>
      </c>
      <c r="B17" s="130" t="s">
        <v>1102</v>
      </c>
      <c r="C17" s="131" t="s">
        <v>926</v>
      </c>
      <c r="D17" s="132" t="s">
        <v>1044</v>
      </c>
      <c r="E17" s="133" t="s">
        <v>1052</v>
      </c>
      <c r="F17" s="134" t="s">
        <v>104</v>
      </c>
      <c r="G17" s="135" t="s">
        <v>951</v>
      </c>
      <c r="H17" s="134" t="s">
        <v>1053</v>
      </c>
      <c r="I17" s="130" t="s">
        <v>1107</v>
      </c>
      <c r="J17" s="136" t="s">
        <v>1048</v>
      </c>
      <c r="K17" s="137">
        <f t="shared" si="0"/>
        <v>2</v>
      </c>
      <c r="L17" s="137">
        <f t="shared" si="1"/>
        <v>4</v>
      </c>
      <c r="M17" s="138" t="s">
        <v>180</v>
      </c>
      <c r="N17" s="138" t="s">
        <v>182</v>
      </c>
      <c r="O17" s="138" t="s">
        <v>180</v>
      </c>
      <c r="P17" s="138" t="s">
        <v>180</v>
      </c>
      <c r="Q17" s="138" t="s">
        <v>182</v>
      </c>
      <c r="R17" s="138" t="s">
        <v>180</v>
      </c>
      <c r="S17" s="139">
        <f t="shared" si="2"/>
        <v>3</v>
      </c>
      <c r="T17" s="140">
        <f t="shared" si="3"/>
        <v>3</v>
      </c>
      <c r="U17" s="168" t="str">
        <f t="shared" si="4"/>
        <v>3- Moderado</v>
      </c>
      <c r="V17" s="141" t="str">
        <f t="shared" si="5"/>
        <v>3- Moderado</v>
      </c>
      <c r="W17" s="169">
        <f t="shared" si="6"/>
        <v>11</v>
      </c>
      <c r="X17" s="170" t="str">
        <f t="shared" si="7"/>
        <v>Risco Alto</v>
      </c>
      <c r="Y17" s="142" t="str">
        <f t="shared" si="8"/>
        <v>Risco Alto</v>
      </c>
      <c r="Z17" s="133" t="s">
        <v>1119</v>
      </c>
      <c r="AA17" s="133" t="s">
        <v>1120</v>
      </c>
      <c r="AB17" s="146" t="s">
        <v>1002</v>
      </c>
      <c r="AC17" s="143">
        <f t="shared" si="9"/>
        <v>2</v>
      </c>
      <c r="AD17" s="143">
        <f t="shared" si="10"/>
        <v>2</v>
      </c>
      <c r="AE17" s="144">
        <f t="shared" si="11"/>
        <v>6</v>
      </c>
      <c r="AF17" s="142" t="str">
        <f t="shared" si="12"/>
        <v>Risco Moderado</v>
      </c>
      <c r="AG17" s="142" t="str">
        <f t="shared" si="13"/>
        <v>Risco Moderado</v>
      </c>
      <c r="AH17" s="145" t="s">
        <v>878</v>
      </c>
      <c r="AI17" s="175"/>
      <c r="AJ17" s="171"/>
      <c r="AK17" s="175"/>
      <c r="AL17" s="171"/>
      <c r="AM17" s="172"/>
      <c r="AN17" s="172"/>
      <c r="AO17" s="173"/>
      <c r="AP17" s="173"/>
      <c r="AQ17" s="174"/>
    </row>
    <row r="18" spans="1:43" ht="75" x14ac:dyDescent="0.25">
      <c r="A18" s="129" t="s">
        <v>173</v>
      </c>
      <c r="B18" s="130" t="s">
        <v>1102</v>
      </c>
      <c r="C18" s="131" t="s">
        <v>925</v>
      </c>
      <c r="D18" s="132" t="s">
        <v>1044</v>
      </c>
      <c r="E18" s="133" t="s">
        <v>1105</v>
      </c>
      <c r="F18" s="134" t="s">
        <v>104</v>
      </c>
      <c r="G18" s="135" t="s">
        <v>951</v>
      </c>
      <c r="H18" s="134" t="s">
        <v>1106</v>
      </c>
      <c r="I18" s="130" t="s">
        <v>1107</v>
      </c>
      <c r="J18" s="136" t="s">
        <v>1046</v>
      </c>
      <c r="K18" s="137">
        <f t="shared" si="0"/>
        <v>1</v>
      </c>
      <c r="L18" s="137">
        <f t="shared" si="1"/>
        <v>3</v>
      </c>
      <c r="M18" s="138" t="s">
        <v>182</v>
      </c>
      <c r="N18" s="138" t="s">
        <v>181</v>
      </c>
      <c r="O18" s="138" t="s">
        <v>180</v>
      </c>
      <c r="P18" s="138" t="s">
        <v>180</v>
      </c>
      <c r="Q18" s="138" t="s">
        <v>182</v>
      </c>
      <c r="R18" s="138" t="s">
        <v>180</v>
      </c>
      <c r="S18" s="139">
        <f t="shared" si="2"/>
        <v>3</v>
      </c>
      <c r="T18" s="140">
        <f t="shared" si="3"/>
        <v>3</v>
      </c>
      <c r="U18" s="168" t="str">
        <f t="shared" si="4"/>
        <v>3- Moderado</v>
      </c>
      <c r="V18" s="141" t="str">
        <f t="shared" si="5"/>
        <v>3- Moderado</v>
      </c>
      <c r="W18" s="169">
        <f t="shared" si="6"/>
        <v>9</v>
      </c>
      <c r="X18" s="170" t="str">
        <f t="shared" si="7"/>
        <v>Risco Moderado</v>
      </c>
      <c r="Y18" s="142" t="str">
        <f t="shared" si="8"/>
        <v>Risco Moderado</v>
      </c>
      <c r="Z18" s="133" t="s">
        <v>1103</v>
      </c>
      <c r="AA18" s="133" t="s">
        <v>1104</v>
      </c>
      <c r="AB18" s="146" t="s">
        <v>1002</v>
      </c>
      <c r="AC18" s="143">
        <f t="shared" si="9"/>
        <v>2</v>
      </c>
      <c r="AD18" s="143">
        <f t="shared" si="10"/>
        <v>2</v>
      </c>
      <c r="AE18" s="144">
        <f t="shared" si="11"/>
        <v>4.5</v>
      </c>
      <c r="AF18" s="142" t="str">
        <f t="shared" si="12"/>
        <v>Risco Moderado</v>
      </c>
      <c r="AG18" s="142" t="str">
        <f t="shared" si="13"/>
        <v>Risco Moderado</v>
      </c>
      <c r="AH18" s="145" t="s">
        <v>878</v>
      </c>
      <c r="AI18" s="175"/>
      <c r="AJ18" s="171"/>
      <c r="AK18" s="175"/>
      <c r="AL18" s="171"/>
      <c r="AM18" s="172"/>
      <c r="AN18" s="172"/>
      <c r="AO18" s="173"/>
      <c r="AP18" s="173"/>
      <c r="AQ18" s="174"/>
    </row>
    <row r="19" spans="1:43" ht="56.25" hidden="1" customHeight="1" x14ac:dyDescent="0.25">
      <c r="A19" s="129" t="s">
        <v>911</v>
      </c>
      <c r="B19" s="130"/>
      <c r="C19" s="131"/>
      <c r="D19" s="132"/>
      <c r="E19" s="133"/>
      <c r="F19" s="134"/>
      <c r="G19" s="135"/>
      <c r="H19" s="134"/>
      <c r="I19" s="130"/>
      <c r="J19" s="136"/>
      <c r="K19" s="137">
        <f t="shared" si="0"/>
        <v>0</v>
      </c>
      <c r="L19" s="137">
        <f t="shared" si="1"/>
        <v>3</v>
      </c>
      <c r="M19" s="138"/>
      <c r="N19" s="138"/>
      <c r="O19" s="138"/>
      <c r="P19" s="138"/>
      <c r="Q19" s="138"/>
      <c r="R19" s="138"/>
      <c r="S19" s="139">
        <f t="shared" si="2"/>
        <v>0</v>
      </c>
      <c r="T19" s="140">
        <f t="shared" si="3"/>
        <v>0</v>
      </c>
      <c r="U19" s="168" t="str">
        <f t="shared" si="4"/>
        <v/>
      </c>
      <c r="V19" s="141" t="str">
        <f t="shared" si="5"/>
        <v/>
      </c>
      <c r="W19" s="169">
        <f t="shared" si="6"/>
        <v>0</v>
      </c>
      <c r="X19" s="170">
        <f t="shared" si="7"/>
        <v>0</v>
      </c>
      <c r="Y19" s="142" t="str">
        <f t="shared" si="8"/>
        <v/>
      </c>
      <c r="Z19" s="133"/>
      <c r="AA19" s="133"/>
      <c r="AB19" s="146"/>
      <c r="AC19" s="143" t="b">
        <f t="shared" si="9"/>
        <v>0</v>
      </c>
      <c r="AD19" s="143">
        <f t="shared" si="10"/>
        <v>0</v>
      </c>
      <c r="AE19" s="144">
        <f t="shared" si="11"/>
        <v>0</v>
      </c>
      <c r="AF19" s="142">
        <f t="shared" si="12"/>
        <v>0</v>
      </c>
      <c r="AG19" s="142" t="str">
        <f t="shared" si="13"/>
        <v/>
      </c>
      <c r="AH19" s="145"/>
      <c r="AI19" s="175"/>
      <c r="AJ19" s="171"/>
      <c r="AK19" s="175"/>
      <c r="AL19" s="171"/>
      <c r="AM19" s="172"/>
      <c r="AN19" s="172"/>
      <c r="AO19" s="173"/>
      <c r="AP19" s="173"/>
      <c r="AQ19" s="174"/>
    </row>
    <row r="20" spans="1:43" x14ac:dyDescent="0.25"/>
    <row r="21" spans="1:43" x14ac:dyDescent="0.25"/>
    <row r="22" spans="1:43" x14ac:dyDescent="0.25"/>
    <row r="23" spans="1:43" x14ac:dyDescent="0.25"/>
    <row r="24" spans="1:43" x14ac:dyDescent="0.25"/>
    <row r="25" spans="1:43" x14ac:dyDescent="0.25"/>
    <row r="26" spans="1:43" x14ac:dyDescent="0.25"/>
    <row r="27" spans="1:43" x14ac:dyDescent="0.25"/>
    <row r="28" spans="1:43" x14ac:dyDescent="0.25"/>
    <row r="29" spans="1:43" x14ac:dyDescent="0.25"/>
    <row r="30" spans="1:43" x14ac:dyDescent="0.25"/>
    <row r="31" spans="1:43" x14ac:dyDescent="0.25"/>
    <row r="32" spans="1:43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</sheetData>
  <sheetProtection formatRows="0"/>
  <mergeCells count="26">
    <mergeCell ref="A1:AQ1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  <mergeCell ref="B6:B7"/>
    <mergeCell ref="D6:D7"/>
    <mergeCell ref="C6:C7"/>
    <mergeCell ref="A6:A7"/>
    <mergeCell ref="D3:J3"/>
    <mergeCell ref="D4:J4"/>
    <mergeCell ref="A3:C3"/>
    <mergeCell ref="A4:C4"/>
    <mergeCell ref="Z6:AB6"/>
    <mergeCell ref="K6:K7"/>
    <mergeCell ref="Y6:Y7"/>
    <mergeCell ref="L6:L7"/>
    <mergeCell ref="G6:G7"/>
    <mergeCell ref="M6:V6"/>
  </mergeCells>
  <conditionalFormatting sqref="AF8:AG19 Y8:Y19">
    <cfRule type="containsText" dxfId="3" priority="13" stopIfTrue="1" operator="containsText" text="Risco Extremo">
      <formula>NOT(ISERROR(SEARCH("Risco Extremo",Y8)))</formula>
    </cfRule>
    <cfRule type="containsText" dxfId="2" priority="14" stopIfTrue="1" operator="containsText" text="Risco Alto">
      <formula>NOT(ISERROR(SEARCH("Risco Alto",Y8)))</formula>
    </cfRule>
    <cfRule type="containsText" dxfId="1" priority="15" stopIfTrue="1" operator="containsText" text="Risco Moderado">
      <formula>NOT(ISERROR(SEARCH("Risco Moderado",Y8)))</formula>
    </cfRule>
    <cfRule type="containsText" dxfId="0" priority="16" stopIfTrue="1" operator="containsText" text="Risco Baixo">
      <formula>NOT(ISERROR(SEARCH("Risco Baixo",Y8)))</formula>
    </cfRule>
  </conditionalFormatting>
  <dataValidations count="14">
    <dataValidation allowBlank="1" showInputMessage="1" showErrorMessage="1" prompt="Nível Progressivo de Intervenção Hierárquica para resolução do problema em caso de materialização do risco." sqref="Q7" xr:uid="{00000000-0002-0000-0200-000000000000}"/>
    <dataValidation allowBlank="1" showInputMessage="1" showErrorMessage="1" prompt="Potencial prejuízo à missão institucional da Codevasf." sqref="P7" xr:uid="{00000000-0002-0000-0200-000001000000}"/>
    <dataValidation allowBlank="1" showInputMessage="1" showErrorMessage="1" prompt="Potencial dano à imagem da empresa e à sua reputação." sqref="O7" xr:uid="{00000000-0002-0000-0200-000002000000}"/>
    <dataValidation allowBlank="1" showInputMessage="1" showErrorMessage="1" prompt="Atuação e Intervenção de Órgãos de Regulação nas atividades, projetos e eventos da Codevasf." sqref="N7" xr:uid="{00000000-0002-0000-0200-000003000000}"/>
    <dataValidation allowBlank="1" showInputMessage="1" showErrorMessage="1" prompt="Impacto da Gestão na Resolução de Eventos Críticos." sqref="M7" xr:uid="{00000000-0002-0000-0200-000004000000}"/>
    <dataValidation type="list" allowBlank="1" showInputMessage="1" showErrorMessage="1" sqref="D8:D19" xr:uid="{00000000-0002-0000-0200-000005000000}">
      <formula1>"Pessoas,Processos de trabalho,Sistemas e Tecnologias,Infraestrutura,Fatores externos"</formula1>
    </dataValidation>
    <dataValidation type="list" allowBlank="1" showInputMessage="1" showErrorMessage="1" sqref="M8:R19" xr:uid="{00000000-0002-0000-0200-000006000000}">
      <formula1>"Insignificante,Pequeno,Moderado,Grande,Muito Grande"</formula1>
    </dataValidation>
    <dataValidation type="list" allowBlank="1" showInputMessage="1" showErrorMessage="1" error="Avaliação dos Controles, conforme percepção e experiência da Gestão._x000a__x000a_Campo com filtro para seleção._x000a_" sqref="AB8:AB19" xr:uid="{00000000-0002-0000-0200-000007000000}">
      <formula1>"Inexistente,Fraco,Mediano,Satisfatório,Forte"</formula1>
    </dataValidation>
    <dataValidation type="list" allowBlank="1" showInputMessage="1" showErrorMessage="1" sqref="AH8:AH19" xr:uid="{00000000-0002-0000-0200-000008000000}">
      <formula1>"Aceitar,Mitigar,Compartilhar,Transferir,Evitar"</formula1>
    </dataValidation>
    <dataValidation type="list" allowBlank="1" showInputMessage="1" showErrorMessage="1" sqref="J8:J19" xr:uid="{00000000-0002-0000-0200-000009000000}">
      <formula1>"1- Muito baixa,2- Baixa,3- Média,4- Alta,5- Muito alta"</formula1>
    </dataValidation>
    <dataValidation type="list" allowBlank="1" showInputMessage="1" showErrorMessage="1" sqref="G8:G19" xr:uid="{00000000-0002-0000-0200-00000A000000}">
      <formula1>"Estratégico,Imagem,Integridade,Legal,Operacional,Orçamentário/financeiro"</formula1>
    </dataValidation>
    <dataValidation type="list" allowBlank="1" showInputMessage="1" showErrorMessage="1" sqref="I8:I19" xr:uid="{00000000-0002-0000-0200-00000B000000}">
      <formula1>"Contratada,Contratante,Compartilhado"</formula1>
    </dataValidation>
    <dataValidation type="list" allowBlank="1" showInputMessage="1" showErrorMessage="1" sqref="C8:C19" xr:uid="{00000000-0002-0000-0200-00000C000000}">
      <formula1>"Risco Institucional,Risco do Contrato,Risco Específico"</formula1>
    </dataValidation>
    <dataValidation type="list" allowBlank="1" showInputMessage="1" showErrorMessage="1" sqref="B8:B19" xr:uid="{00000000-0002-0000-0200-00000D000000}">
      <formula1>"Diagnóstico e formalização da demanda - Planejamento,Fase preliminar da contratação - Planejamento,Seleção de fornecedores e contratação,Gestão e fiscalização do contrato"</formula1>
    </dataValidation>
  </dataValidations>
  <pageMargins left="0.51181102362204722" right="0.51181102362204722" top="0.78740157480314965" bottom="0.78740157480314965" header="0.31496062992125984" footer="0.31496062992125984"/>
  <pageSetup paperSize="9" scale="16" fitToHeight="0" orientation="landscape" horizontalDpi="4294967294" verticalDpi="4294967294" r:id="rId1"/>
  <headerFooter>
    <oddFooter>&amp;CPágina &amp;P de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E000000}">
          <x14:formula1>
            <xm:f>'Lista de Riscos Normalizados'!$D$2:$D$77</xm:f>
          </x14:formula1>
          <xm:sqref>F8:F19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Q76"/>
  <sheetViews>
    <sheetView showGridLines="0" topLeftCell="A21" zoomScale="80" zoomScaleNormal="80" zoomScaleSheetLayoutView="80" workbookViewId="0">
      <selection activeCell="D6" sqref="D6:K6"/>
    </sheetView>
  </sheetViews>
  <sheetFormatPr defaultColWidth="0" defaultRowHeight="15" zeroHeight="1" x14ac:dyDescent="0.25"/>
  <cols>
    <col min="1" max="1" width="8.28515625" style="10" customWidth="1"/>
    <col min="2" max="2" width="15.42578125" style="21" customWidth="1"/>
    <col min="3" max="3" width="32.85546875" style="10" customWidth="1"/>
    <col min="4" max="4" width="31.7109375" style="10" customWidth="1"/>
    <col min="5" max="5" width="34" style="10" customWidth="1"/>
    <col min="6" max="6" width="21.140625" style="10" bestFit="1" customWidth="1"/>
    <col min="7" max="7" width="17" style="10" customWidth="1"/>
    <col min="8" max="8" width="14.7109375" style="10" customWidth="1"/>
    <col min="9" max="9" width="15.5703125" style="10" customWidth="1"/>
    <col min="10" max="10" width="17" style="21" customWidth="1"/>
    <col min="11" max="11" width="47.85546875" style="10" customWidth="1"/>
    <col min="12" max="12" width="2.5703125" style="10" customWidth="1"/>
    <col min="13" max="17" width="0" style="10" hidden="1" customWidth="1"/>
    <col min="18" max="16384" width="9.140625" style="10" hidden="1"/>
  </cols>
  <sheetData>
    <row r="1" spans="1:11" s="21" customFormat="1" ht="9.75" customHeight="1" x14ac:dyDescent="0.25"/>
    <row r="2" spans="1:11" s="21" customFormat="1" ht="15.75" customHeight="1" x14ac:dyDescent="0.25">
      <c r="D2" s="186" t="s">
        <v>1072</v>
      </c>
      <c r="E2" s="186"/>
      <c r="F2" s="186"/>
      <c r="G2" s="186"/>
      <c r="H2" s="186"/>
      <c r="I2" s="186"/>
      <c r="J2" s="186"/>
      <c r="K2" s="186"/>
    </row>
    <row r="3" spans="1:11" s="21" customFormat="1" ht="16.5" customHeight="1" x14ac:dyDescent="0.25">
      <c r="D3" s="186" t="s">
        <v>687</v>
      </c>
      <c r="E3" s="186"/>
      <c r="F3" s="186"/>
      <c r="G3" s="186"/>
      <c r="H3" s="186"/>
      <c r="I3" s="186"/>
      <c r="J3" s="186"/>
      <c r="K3" s="186"/>
    </row>
    <row r="4" spans="1:11" s="21" customFormat="1" ht="16.5" customHeight="1" x14ac:dyDescent="0.25">
      <c r="D4" s="27"/>
      <c r="E4" s="27"/>
      <c r="F4" s="27"/>
      <c r="G4" s="27"/>
      <c r="H4" s="27"/>
      <c r="I4" s="27"/>
      <c r="J4" s="48"/>
      <c r="K4" s="27"/>
    </row>
    <row r="5" spans="1:11" s="21" customFormat="1" ht="15.75" x14ac:dyDescent="0.25">
      <c r="A5" s="316" t="s">
        <v>858</v>
      </c>
      <c r="B5" s="316"/>
      <c r="C5" s="317"/>
      <c r="D5" s="152" t="str">
        <f>Capa!C11</f>
        <v>59511.000186/2024-65</v>
      </c>
      <c r="E5" s="153"/>
      <c r="F5" s="153"/>
      <c r="G5" s="153"/>
      <c r="H5" s="153"/>
      <c r="I5" s="153"/>
      <c r="J5" s="153"/>
      <c r="K5" s="154"/>
    </row>
    <row r="6" spans="1:11" s="21" customFormat="1" ht="30.75" customHeight="1" x14ac:dyDescent="0.25">
      <c r="A6" s="316" t="str">
        <f>Capa!A12</f>
        <v>OBJETO DA CONTRATAÇÃO:</v>
      </c>
      <c r="B6" s="316"/>
      <c r="C6" s="316"/>
      <c r="D6" s="319" t="str">
        <f>Capa!C12</f>
        <v>1.1.	Fornecimento, por Sistema de Registro de Preços – SRP, de Aquisição de insumos: ração para peixes e ração para camarão, na área de atuação da 14ª SR Codevasf, no estado do Ceará.</v>
      </c>
      <c r="E6" s="319"/>
      <c r="F6" s="319"/>
      <c r="G6" s="319"/>
      <c r="H6" s="319"/>
      <c r="I6" s="319"/>
      <c r="J6" s="319"/>
      <c r="K6" s="319"/>
    </row>
    <row r="7" spans="1:11" s="21" customFormat="1" ht="15.75" customHeight="1" x14ac:dyDescent="0.25">
      <c r="A7" s="318" t="str">
        <f>Capa!A13</f>
        <v>OBJETIVO DA CONTRATAÇÃO:</v>
      </c>
      <c r="B7" s="318"/>
      <c r="C7" s="318"/>
      <c r="D7" s="315" t="str">
        <f>Capa!C13</f>
        <v>Promover melhoria das condições de produção e de vida da população permitindo geração de trabalho e renda</v>
      </c>
      <c r="E7" s="315"/>
      <c r="F7" s="315"/>
      <c r="G7" s="315"/>
      <c r="H7" s="315"/>
      <c r="I7" s="315"/>
      <c r="J7" s="315"/>
      <c r="K7" s="315"/>
    </row>
    <row r="8" spans="1:11" s="21" customFormat="1" ht="15.75" x14ac:dyDescent="0.25">
      <c r="A8" s="316" t="s">
        <v>860</v>
      </c>
      <c r="B8" s="316"/>
      <c r="C8" s="316"/>
      <c r="D8" s="315" t="str">
        <f>Capa!C14</f>
        <v>Ceará</v>
      </c>
      <c r="E8" s="315"/>
      <c r="F8" s="315"/>
      <c r="G8" s="315"/>
      <c r="H8" s="315"/>
      <c r="I8" s="315"/>
      <c r="J8" s="315"/>
      <c r="K8" s="315"/>
    </row>
    <row r="9" spans="1:11" s="21" customFormat="1" ht="15.75" x14ac:dyDescent="0.25">
      <c r="A9" s="316" t="s">
        <v>904</v>
      </c>
      <c r="B9" s="316"/>
      <c r="C9" s="316"/>
      <c r="D9" s="315" t="str">
        <f>Capa!C16</f>
        <v>14a GTR</v>
      </c>
      <c r="E9" s="315"/>
      <c r="F9" s="315"/>
      <c r="G9" s="315"/>
      <c r="H9" s="315"/>
      <c r="I9" s="315"/>
      <c r="J9" s="315"/>
      <c r="K9" s="315"/>
    </row>
    <row r="10" spans="1:11" s="21" customFormat="1" ht="15.75" x14ac:dyDescent="0.25">
      <c r="A10" s="316" t="s">
        <v>885</v>
      </c>
      <c r="B10" s="316"/>
      <c r="C10" s="316"/>
      <c r="D10" s="315" t="str">
        <f>Capa!C17</f>
        <v>Fortaleza(CE), 21 de novembro de 2024.</v>
      </c>
      <c r="E10" s="315"/>
      <c r="F10" s="315"/>
      <c r="G10" s="315"/>
      <c r="H10" s="315"/>
      <c r="I10" s="315"/>
      <c r="J10" s="315"/>
      <c r="K10" s="315"/>
    </row>
    <row r="11" spans="1:11" s="21" customFormat="1" ht="18.75" x14ac:dyDescent="0.3">
      <c r="A11" s="155"/>
      <c r="B11" s="156"/>
      <c r="C11" s="156"/>
      <c r="D11" s="35"/>
      <c r="E11" s="35"/>
      <c r="F11" s="35"/>
      <c r="G11" s="35"/>
      <c r="H11" s="35"/>
      <c r="I11" s="35"/>
      <c r="J11" s="35"/>
      <c r="K11" s="35"/>
    </row>
    <row r="12" spans="1:11" ht="49.5" customHeight="1" x14ac:dyDescent="0.25">
      <c r="A12" s="157" t="s">
        <v>1093</v>
      </c>
      <c r="B12" s="157" t="s">
        <v>910</v>
      </c>
      <c r="C12" s="157" t="s">
        <v>1084</v>
      </c>
      <c r="D12" s="157" t="s">
        <v>1087</v>
      </c>
      <c r="E12" s="157" t="s">
        <v>143</v>
      </c>
      <c r="F12" s="157" t="s">
        <v>1090</v>
      </c>
      <c r="G12" s="157" t="s">
        <v>144</v>
      </c>
      <c r="H12" s="157" t="s">
        <v>186</v>
      </c>
      <c r="I12" s="157" t="s">
        <v>1038</v>
      </c>
      <c r="J12" s="157" t="s">
        <v>1091</v>
      </c>
      <c r="K12" s="157" t="s">
        <v>1092</v>
      </c>
    </row>
    <row r="13" spans="1:11" ht="45" hidden="1" customHeight="1" x14ac:dyDescent="0.25">
      <c r="A13" s="158" t="e">
        <f>IF(('Mapeamento de Riscos'!#REF!)&gt;0,'Mapeamento de Riscos'!#REF!,"")</f>
        <v>#REF!</v>
      </c>
      <c r="B13" s="158" t="e">
        <f>IF('Mapeamento de Riscos'!#REF!&gt;0,'Mapeamento de Riscos'!#REF!,"")</f>
        <v>#REF!</v>
      </c>
      <c r="C13" s="30" t="e">
        <f>IF(('Mapeamento de Riscos'!#REF!)&gt;0,('Mapeamento de Riscos'!#REF!),"")</f>
        <v>#REF!</v>
      </c>
      <c r="D13" s="30" t="e">
        <f>IF(('Mapeamento de Riscos'!#REF!)&gt;0,('Mapeamento de Riscos'!#REF!),"")</f>
        <v>#REF!</v>
      </c>
      <c r="E13" s="30" t="e">
        <f>IF(('Mapeamento de Riscos'!#REF!)&gt;0,('Mapeamento de Riscos'!#REF!),"")</f>
        <v>#REF!</v>
      </c>
      <c r="F13" s="158" t="e">
        <f>IF(('Mapeamento de Riscos'!#REF!)&gt;0,('Mapeamento de Riscos'!#REF!),"")</f>
        <v>#REF!</v>
      </c>
      <c r="G13" s="158" t="e">
        <f>IF(('Mapeamento de Riscos'!#REF!)&gt;0,('Mapeamento de Riscos'!#REF!),"")</f>
        <v>#REF!</v>
      </c>
      <c r="H13" s="158" t="e">
        <f>IF(('Mapeamento de Riscos'!#REF!)&gt;0,('Mapeamento de Riscos'!#REF!),"")</f>
        <v>#REF!</v>
      </c>
      <c r="I13" s="158" t="e">
        <f>IF(('Mapeamento de Riscos'!#REF!)&gt;0,('Mapeamento de Riscos'!#REF!),"")</f>
        <v>#REF!</v>
      </c>
      <c r="J13" s="158" t="e">
        <f>IF('Mapeamento de Riscos'!#REF!&gt;0,'Mapeamento de Riscos'!#REF!,"")</f>
        <v>#REF!</v>
      </c>
      <c r="K13" s="159" t="e">
        <f>IF('Mapeamento de Riscos'!#REF!&gt;0,(O54&amp;" PREVENTIVO  "&amp;'Mapeamento de Riscos'!#REF!&amp;"
 ATENUANTE "&amp;'Mapeamento de Riscos'!#REF!&amp;""""),"")</f>
        <v>#REF!</v>
      </c>
    </row>
    <row r="14" spans="1:11" ht="210" x14ac:dyDescent="0.25">
      <c r="A14" s="158" t="str">
        <f>IF(('Mapeamento de Riscos'!A8)&gt;0,'Mapeamento de Riscos'!A8,"")</f>
        <v>RC001</v>
      </c>
      <c r="B14" s="158" t="str">
        <f>IF('Mapeamento de Riscos'!B8&gt;0,'Mapeamento de Riscos'!B8,"")</f>
        <v>Gestão e fiscalização do contrato</v>
      </c>
      <c r="C14" s="30" t="str">
        <f>IF(('Mapeamento de Riscos'!E8)&gt;0,('Mapeamento de Riscos'!E8),"")</f>
        <v xml:space="preserve">Variação cambial do dólar acima do previsto no item especifado no edital.
Á partir da data da assinatura do contrato ou data de recebimento pela contratada da ordem de fornecimento em relação a data de apresentação da proposta. (Exemplo: Dólar na data de apresentação da proposta R$ 5,65 terá uma variação aceitável de 20,85% totalizando um limite de R$ 6,83 sem reequilíbrio contratual)
</v>
      </c>
      <c r="D14" s="30" t="str">
        <f>IF(('Mapeamento de Riscos'!F8)&gt;0,('Mapeamento de Riscos'!F8),"")</f>
        <v>Poderá ocorrer descumprimento de instrumentos contratuais</v>
      </c>
      <c r="E14" s="30" t="str">
        <f>IF(('Mapeamento de Riscos'!H8)&gt;0,('Mapeamento de Riscos'!H8),"")</f>
        <v>1. Atraso na execução do contrato
2. Não entrega de bens ou serviços
3. Não implementação de ações</v>
      </c>
      <c r="F14" s="158" t="str">
        <f>IF(('Mapeamento de Riscos'!I8)&gt;0,('Mapeamento de Riscos'!I8),"")</f>
        <v>Compartilhado</v>
      </c>
      <c r="G14" s="158" t="str">
        <f>IF(('Mapeamento de Riscos'!J8)&gt;0,('Mapeamento de Riscos'!J8),"")</f>
        <v>3- Média</v>
      </c>
      <c r="H14" s="158" t="str">
        <f>IF(('Mapeamento de Riscos'!U8)&gt;0,('Mapeamento de Riscos'!U8),"")</f>
        <v>2- Pequeno</v>
      </c>
      <c r="I14" s="158" t="str">
        <f>IF(('Mapeamento de Riscos'!AF8)&gt;0,('Mapeamento de Riscos'!AF8),"")</f>
        <v>Risco Moderado</v>
      </c>
      <c r="J14" s="158" t="str">
        <f>IF('Mapeamento de Riscos'!AH8&gt;0,'Mapeamento de Riscos'!AH8,"")</f>
        <v>Aceitar</v>
      </c>
      <c r="K14" s="159" t="str">
        <f>IF('Mapeamento de Riscos'!AI8&gt;0,(O55&amp;" PREVENTIVO  "&amp;'Mapeamento de Riscos'!AI8&amp;"
 ATENUANTE "&amp;'Mapeamento de Riscos'!AK8&amp;""""),"")</f>
        <v/>
      </c>
    </row>
    <row r="15" spans="1:11" ht="210" x14ac:dyDescent="0.25">
      <c r="A15" s="158" t="str">
        <f>IF(('Mapeamento de Riscos'!A9)&gt;0,'Mapeamento de Riscos'!A9,"")</f>
        <v>RC002</v>
      </c>
      <c r="B15" s="158" t="str">
        <f>IF('Mapeamento de Riscos'!B9&gt;0,'Mapeamento de Riscos'!B9,"")</f>
        <v>Gestão e fiscalização do contrato</v>
      </c>
      <c r="C15" s="30" t="str">
        <f>IF(('Mapeamento de Riscos'!E9)&gt;0,('Mapeamento de Riscos'!E9),"")</f>
        <v>Variação da inflação (IPCA) - Aumento do IPCA médio do período entre a data do recebimento da ordem de fornecimento até da data de entrega em relação a variação do menor e o maior valores no período de 12 meses anteriores a data de apresentação da proposta. Exemplo: proposta de novembro de 2020 e a inflação de maio de 2020 foi 1,88% e dezembro de 2019 de 4,52% corresponde uma variação de 40,42%</v>
      </c>
      <c r="D15" s="30" t="str">
        <f>IF(('Mapeamento de Riscos'!F9)&gt;0,('Mapeamento de Riscos'!F9),"")</f>
        <v>Poderá ocorrer descumprimento de instrumentos contratuais</v>
      </c>
      <c r="E15" s="30" t="str">
        <f>IF(('Mapeamento de Riscos'!H9)&gt;0,('Mapeamento de Riscos'!H9),"")</f>
        <v>1. Atraso na execução do contrato
2. Não entrega de bens ou serviços
3. Não implementação de ações</v>
      </c>
      <c r="F15" s="158" t="str">
        <f>IF(('Mapeamento de Riscos'!I9)&gt;0,('Mapeamento de Riscos'!I9),"")</f>
        <v>Compartilhado</v>
      </c>
      <c r="G15" s="158" t="str">
        <f>IF(('Mapeamento de Riscos'!J9)&gt;0,('Mapeamento de Riscos'!J9),"")</f>
        <v>3- Média</v>
      </c>
      <c r="H15" s="158" t="str">
        <f>IF(('Mapeamento de Riscos'!U9)&gt;0,('Mapeamento de Riscos'!U9),"")</f>
        <v>2- Pequeno</v>
      </c>
      <c r="I15" s="158" t="str">
        <f>IF(('Mapeamento de Riscos'!AF9)&gt;0,('Mapeamento de Riscos'!AF9),"")</f>
        <v>Risco Moderado</v>
      </c>
      <c r="J15" s="158" t="str">
        <f>IF('Mapeamento de Riscos'!AH9&gt;0,'Mapeamento de Riscos'!AH9,"")</f>
        <v>Aceitar</v>
      </c>
      <c r="K15" s="159" t="str">
        <f>IF('Mapeamento de Riscos'!AI9&gt;0,(O56&amp;" PREVENTIVO  "&amp;'Mapeamento de Riscos'!AI9&amp;"
 ATENUANTE "&amp;'Mapeamento de Riscos'!AK9&amp;""""),"")</f>
        <v/>
      </c>
    </row>
    <row r="16" spans="1:11" ht="45" hidden="1" customHeight="1" x14ac:dyDescent="0.25">
      <c r="A16" s="158" t="e">
        <f>IF(('Mapeamento de Riscos'!#REF!)&gt;0,'Mapeamento de Riscos'!#REF!,"")</f>
        <v>#REF!</v>
      </c>
      <c r="B16" s="158" t="e">
        <f>IF('Mapeamento de Riscos'!#REF!&gt;0,'Mapeamento de Riscos'!#REF!,"")</f>
        <v>#REF!</v>
      </c>
      <c r="C16" s="30" t="e">
        <f>IF(('Mapeamento de Riscos'!#REF!)&gt;0,('Mapeamento de Riscos'!#REF!),"")</f>
        <v>#REF!</v>
      </c>
      <c r="D16" s="30" t="e">
        <f>IF(('Mapeamento de Riscos'!#REF!)&gt;0,('Mapeamento de Riscos'!#REF!),"")</f>
        <v>#REF!</v>
      </c>
      <c r="E16" s="30" t="e">
        <f>IF(('Mapeamento de Riscos'!#REF!)&gt;0,('Mapeamento de Riscos'!#REF!),"")</f>
        <v>#REF!</v>
      </c>
      <c r="F16" s="158" t="e">
        <f>IF(('Mapeamento de Riscos'!#REF!)&gt;0,('Mapeamento de Riscos'!#REF!),"")</f>
        <v>#REF!</v>
      </c>
      <c r="G16" s="158" t="e">
        <f>IF(('Mapeamento de Riscos'!#REF!)&gt;0,('Mapeamento de Riscos'!#REF!),"")</f>
        <v>#REF!</v>
      </c>
      <c r="H16" s="158" t="e">
        <f>IF(('Mapeamento de Riscos'!#REF!)&gt;0,('Mapeamento de Riscos'!#REF!),"")</f>
        <v>#REF!</v>
      </c>
      <c r="I16" s="158" t="e">
        <f>IF(('Mapeamento de Riscos'!#REF!)&gt;0,('Mapeamento de Riscos'!#REF!),"")</f>
        <v>#REF!</v>
      </c>
      <c r="J16" s="158" t="e">
        <f>IF('Mapeamento de Riscos'!#REF!&gt;0,'Mapeamento de Riscos'!#REF!,"")</f>
        <v>#REF!</v>
      </c>
      <c r="K16" s="159" t="e">
        <f>IF('Mapeamento de Riscos'!#REF!&gt;0,(O57&amp;" PREVENTIVO  "&amp;'Mapeamento de Riscos'!#REF!&amp;"
 ATENUANTE "&amp;'Mapeamento de Riscos'!#REF!&amp;""""),"")</f>
        <v>#REF!</v>
      </c>
    </row>
    <row r="17" spans="1:11" ht="70.5" customHeight="1" x14ac:dyDescent="0.25">
      <c r="A17" s="158" t="str">
        <f>IF(('Mapeamento de Riscos'!A10)&gt;0,'Mapeamento de Riscos'!A10,"")</f>
        <v>RC003</v>
      </c>
      <c r="B17" s="158" t="str">
        <f>IF('Mapeamento de Riscos'!B10&gt;0,'Mapeamento de Riscos'!B10,"")</f>
        <v>Gestão e fiscalização do contrato</v>
      </c>
      <c r="C17" s="30" t="str">
        <f>IF(('Mapeamento de Riscos'!E10)&gt;0,('Mapeamento de Riscos'!E10),"")</f>
        <v>Greve ou paralisações de órgãos reguladoresou fiscalizadores.  Ex: Receita Federal</v>
      </c>
      <c r="D17" s="30" t="str">
        <f>IF(('Mapeamento de Riscos'!F10)&gt;0,('Mapeamento de Riscos'!F10),"")</f>
        <v>Poderá ocorrer imprevisibilidade na aquisição ou/e entrega de bens e serviços</v>
      </c>
      <c r="E17" s="30" t="str">
        <f>IF(('Mapeamento de Riscos'!H10)&gt;0,('Mapeamento de Riscos'!H10),"")</f>
        <v>1. Atraso na execução do contrato
2. Não entrega de bens ou serviços
3. Não implementação de ações</v>
      </c>
      <c r="F17" s="158" t="str">
        <f>IF(('Mapeamento de Riscos'!I10)&gt;0,('Mapeamento de Riscos'!I10),"")</f>
        <v>Compartilhado</v>
      </c>
      <c r="G17" s="158" t="str">
        <f>IF(('Mapeamento de Riscos'!J10)&gt;0,('Mapeamento de Riscos'!J10),"")</f>
        <v>3- Média</v>
      </c>
      <c r="H17" s="158" t="str">
        <f>IF(('Mapeamento de Riscos'!U10)&gt;0,('Mapeamento de Riscos'!U10),"")</f>
        <v>2- Pequeno</v>
      </c>
      <c r="I17" s="158" t="str">
        <f>IF(('Mapeamento de Riscos'!AF10)&gt;0,('Mapeamento de Riscos'!AF10),"")</f>
        <v>Risco Baixo</v>
      </c>
      <c r="J17" s="158" t="str">
        <f>IF('Mapeamento de Riscos'!AH10&gt;0,'Mapeamento de Riscos'!AH10,"")</f>
        <v>Aceitar</v>
      </c>
      <c r="K17" s="159" t="str">
        <f>IF('Mapeamento de Riscos'!AI10&gt;0,(O58&amp;" PREVENTIVO  "&amp;'Mapeamento de Riscos'!AI10&amp;"
 ATENUANTE "&amp;'Mapeamento de Riscos'!AK10&amp;""""),"")</f>
        <v/>
      </c>
    </row>
    <row r="18" spans="1:11" ht="74.25" customHeight="1" x14ac:dyDescent="0.25">
      <c r="A18" s="158" t="str">
        <f>IF(('Mapeamento de Riscos'!A11)&gt;0,'Mapeamento de Riscos'!A11,"")</f>
        <v>RC004</v>
      </c>
      <c r="B18" s="158" t="str">
        <f>IF('Mapeamento de Riscos'!B11&gt;0,'Mapeamento de Riscos'!B11,"")</f>
        <v>Gestão e fiscalização do contrato</v>
      </c>
      <c r="C18" s="30" t="str">
        <f>IF(('Mapeamento de Riscos'!E11)&gt;0,('Mapeamento de Riscos'!E11),"")</f>
        <v>Greve ou paralisações de fornecedores ou prestadores de serviço. Ex: Caminhoneiros, Fabricantes</v>
      </c>
      <c r="D18" s="30" t="str">
        <f>IF(('Mapeamento de Riscos'!F11)&gt;0,('Mapeamento de Riscos'!F11),"")</f>
        <v>Poderá ocorrer imprevisibilidade na aquisição ou/e entrega de bens e serviços</v>
      </c>
      <c r="E18" s="30" t="str">
        <f>IF(('Mapeamento de Riscos'!H11)&gt;0,('Mapeamento de Riscos'!H11),"")</f>
        <v>1. Atraso na execução do contrato
2. Não entrega de bens ou serviços
3. Não implementação de ações</v>
      </c>
      <c r="F18" s="158" t="str">
        <f>IF(('Mapeamento de Riscos'!I11)&gt;0,('Mapeamento de Riscos'!I11),"")</f>
        <v>Contratada</v>
      </c>
      <c r="G18" s="158" t="str">
        <f>IF(('Mapeamento de Riscos'!J11)&gt;0,('Mapeamento de Riscos'!J11),"")</f>
        <v>1- Muito baixa</v>
      </c>
      <c r="H18" s="158" t="str">
        <f>IF(('Mapeamento de Riscos'!U11)&gt;0,('Mapeamento de Riscos'!U11),"")</f>
        <v>2- Pequeno</v>
      </c>
      <c r="I18" s="158" t="str">
        <f>IF(('Mapeamento de Riscos'!AF11)&gt;0,('Mapeamento de Riscos'!AF11),"")</f>
        <v>Risco Baixo</v>
      </c>
      <c r="J18" s="158" t="str">
        <f>IF('Mapeamento de Riscos'!AH11&gt;0,'Mapeamento de Riscos'!AH11,"")</f>
        <v>Aceitar</v>
      </c>
      <c r="K18" s="159" t="str">
        <f>IF('Mapeamento de Riscos'!AI11&gt;0,(O59&amp;" PREVENTIVO  "&amp;'Mapeamento de Riscos'!AI11&amp;"
 ATENUANTE "&amp;'Mapeamento de Riscos'!AK11&amp;""""),"")</f>
        <v/>
      </c>
    </row>
    <row r="19" spans="1:11" ht="45" hidden="1" customHeight="1" x14ac:dyDescent="0.25">
      <c r="A19" s="158" t="str">
        <f>IF(('Mapeamento de Riscos'!A12)&gt;0,'Mapeamento de Riscos'!A12,"")</f>
        <v>RC007</v>
      </c>
      <c r="B19" s="158" t="str">
        <f>IF('Mapeamento de Riscos'!B12&gt;0,'Mapeamento de Riscos'!B12,"")</f>
        <v/>
      </c>
      <c r="C19" s="30" t="str">
        <f>IF(('Mapeamento de Riscos'!E12)&gt;0,('Mapeamento de Riscos'!E12),"")</f>
        <v/>
      </c>
      <c r="D19" s="30" t="str">
        <f>IF(('Mapeamento de Riscos'!F12)&gt;0,('Mapeamento de Riscos'!F12),"")</f>
        <v/>
      </c>
      <c r="E19" s="30" t="str">
        <f>IF(('Mapeamento de Riscos'!H12)&gt;0,('Mapeamento de Riscos'!H12),"")</f>
        <v/>
      </c>
      <c r="F19" s="158" t="str">
        <f>IF(('Mapeamento de Riscos'!I12)&gt;0,('Mapeamento de Riscos'!I12),"")</f>
        <v/>
      </c>
      <c r="G19" s="158" t="str">
        <f>IF(('Mapeamento de Riscos'!J12)&gt;0,('Mapeamento de Riscos'!J12),"")</f>
        <v/>
      </c>
      <c r="H19" s="158" t="str">
        <f>IF(('Mapeamento de Riscos'!U12)&gt;0,('Mapeamento de Riscos'!U12),"")</f>
        <v/>
      </c>
      <c r="I19" s="158" t="str">
        <f>IF(('Mapeamento de Riscos'!AF12)&gt;0,('Mapeamento de Riscos'!AF12),"")</f>
        <v/>
      </c>
      <c r="J19" s="158" t="str">
        <f>IF('Mapeamento de Riscos'!AH12&gt;0,'Mapeamento de Riscos'!AH12,"")</f>
        <v/>
      </c>
      <c r="K19" s="159" t="str">
        <f>IF('Mapeamento de Riscos'!AI12&gt;0,(O60&amp;" PREVENTIVO  "&amp;'Mapeamento de Riscos'!AI12&amp;"
 ATENUANTE "&amp;'Mapeamento de Riscos'!AK12&amp;""""),"")</f>
        <v/>
      </c>
    </row>
    <row r="20" spans="1:11" ht="45" hidden="1" customHeight="1" x14ac:dyDescent="0.25">
      <c r="A20" s="158" t="str">
        <f>IF(('Mapeamento de Riscos'!A13)&gt;0,'Mapeamento de Riscos'!A13,"")</f>
        <v>RC008</v>
      </c>
      <c r="B20" s="158" t="str">
        <f>IF('Mapeamento de Riscos'!B13&gt;0,'Mapeamento de Riscos'!B13,"")</f>
        <v/>
      </c>
      <c r="C20" s="30" t="str">
        <f>IF(('Mapeamento de Riscos'!E13)&gt;0,('Mapeamento de Riscos'!E13),"")</f>
        <v/>
      </c>
      <c r="D20" s="30" t="str">
        <f>IF(('Mapeamento de Riscos'!F13)&gt;0,('Mapeamento de Riscos'!F13),"")</f>
        <v/>
      </c>
      <c r="E20" s="30" t="str">
        <f>IF(('Mapeamento de Riscos'!H13)&gt;0,('Mapeamento de Riscos'!H13),"")</f>
        <v/>
      </c>
      <c r="F20" s="158" t="str">
        <f>IF(('Mapeamento de Riscos'!I13)&gt;0,('Mapeamento de Riscos'!I13),"")</f>
        <v/>
      </c>
      <c r="G20" s="158" t="str">
        <f>IF(('Mapeamento de Riscos'!J13)&gt;0,('Mapeamento de Riscos'!J13),"")</f>
        <v/>
      </c>
      <c r="H20" s="158" t="str">
        <f>IF(('Mapeamento de Riscos'!U13)&gt;0,('Mapeamento de Riscos'!U13),"")</f>
        <v/>
      </c>
      <c r="I20" s="158" t="str">
        <f>IF(('Mapeamento de Riscos'!AF13)&gt;0,('Mapeamento de Riscos'!AF13),"")</f>
        <v/>
      </c>
      <c r="J20" s="158" t="str">
        <f>IF('Mapeamento de Riscos'!AH13&gt;0,'Mapeamento de Riscos'!AH13,"")</f>
        <v/>
      </c>
      <c r="K20" s="159" t="str">
        <f>IF('Mapeamento de Riscos'!AI13&gt;0,(O61&amp;" PREVENTIVO  "&amp;'Mapeamento de Riscos'!AI13&amp;"
 ATENUANTE "&amp;'Mapeamento de Riscos'!AK13&amp;""""),"")</f>
        <v/>
      </c>
    </row>
    <row r="21" spans="1:11" ht="116.25" customHeight="1" x14ac:dyDescent="0.25">
      <c r="A21" s="158" t="str">
        <f>IF(('Mapeamento de Riscos'!A14)&gt;0,'Mapeamento de Riscos'!A14,"")</f>
        <v>RC005</v>
      </c>
      <c r="B21" s="158" t="str">
        <f>IF('Mapeamento de Riscos'!B14&gt;0,'Mapeamento de Riscos'!B14,"")</f>
        <v>Gestão e fiscalização do contrato</v>
      </c>
      <c r="C21" s="30" t="str">
        <f>IF(('Mapeamento de Riscos'!E14)&gt;0,('Mapeamento de Riscos'!E14),"")</f>
        <v>Paralisação da cidade (Lockdown), região ou país de origem de fabricação do equipamento ou máquina devido a questões sanitárias ou climáticas, bem como no local de recebimento.</v>
      </c>
      <c r="D21" s="30" t="str">
        <f>IF(('Mapeamento de Riscos'!F14)&gt;0,('Mapeamento de Riscos'!F14),"")</f>
        <v>Poderá ocorrer imprevisibilidade na aquisição ou/e entrega de bens e serviços</v>
      </c>
      <c r="E21" s="30" t="str">
        <f>IF(('Mapeamento de Riscos'!H14)&gt;0,('Mapeamento de Riscos'!H14),"")</f>
        <v xml:space="preserve">1. Dificuldade da aquisição de matéria-prima; 2. Atrasos ou a não entrega dos bens; 3. Não Implementações da ações </v>
      </c>
      <c r="F21" s="158" t="str">
        <f>IF(('Mapeamento de Riscos'!I14)&gt;0,('Mapeamento de Riscos'!I14),"")</f>
        <v>Compartilhado</v>
      </c>
      <c r="G21" s="158" t="str">
        <f>IF(('Mapeamento de Riscos'!J14)&gt;0,('Mapeamento de Riscos'!J14),"")</f>
        <v>2- Baixa</v>
      </c>
      <c r="H21" s="158" t="str">
        <f>IF(('Mapeamento de Riscos'!U14)&gt;0,('Mapeamento de Riscos'!U14),"")</f>
        <v>3- Moderado</v>
      </c>
      <c r="I21" s="158" t="str">
        <f>IF(('Mapeamento de Riscos'!AF14)&gt;0,('Mapeamento de Riscos'!AF14),"")</f>
        <v>Risco Moderado</v>
      </c>
      <c r="J21" s="158" t="str">
        <f>IF('Mapeamento de Riscos'!AH14&gt;0,'Mapeamento de Riscos'!AH14,"")</f>
        <v>Aceitar</v>
      </c>
      <c r="K21" s="159" t="str">
        <f>IF('Mapeamento de Riscos'!AI14&gt;0,(O62&amp;" PREVENTIVO  "&amp;'Mapeamento de Riscos'!AI14&amp;"
 ATENUANTE "&amp;'Mapeamento de Riscos'!AK14&amp;""""),"")</f>
        <v/>
      </c>
    </row>
    <row r="22" spans="1:11" ht="45" hidden="1" customHeight="1" x14ac:dyDescent="0.25">
      <c r="A22" s="158" t="e">
        <f>IF(('Mapeamento de Riscos'!#REF!)&gt;0,'Mapeamento de Riscos'!#REF!,"")</f>
        <v>#REF!</v>
      </c>
      <c r="B22" s="158" t="e">
        <f>IF('Mapeamento de Riscos'!#REF!&gt;0,'Mapeamento de Riscos'!#REF!,"")</f>
        <v>#REF!</v>
      </c>
      <c r="C22" s="30" t="e">
        <f>IF(('Mapeamento de Riscos'!#REF!)&gt;0,('Mapeamento de Riscos'!#REF!),"")</f>
        <v>#REF!</v>
      </c>
      <c r="D22" s="30" t="e">
        <f>IF(('Mapeamento de Riscos'!#REF!)&gt;0,('Mapeamento de Riscos'!#REF!),"")</f>
        <v>#REF!</v>
      </c>
      <c r="E22" s="30" t="e">
        <f>IF(('Mapeamento de Riscos'!#REF!)&gt;0,('Mapeamento de Riscos'!#REF!),"")</f>
        <v>#REF!</v>
      </c>
      <c r="F22" s="158" t="e">
        <f>IF(('Mapeamento de Riscos'!#REF!)&gt;0,('Mapeamento de Riscos'!#REF!),"")</f>
        <v>#REF!</v>
      </c>
      <c r="G22" s="158" t="e">
        <f>IF(('Mapeamento de Riscos'!#REF!)&gt;0,('Mapeamento de Riscos'!#REF!),"")</f>
        <v>#REF!</v>
      </c>
      <c r="H22" s="158" t="e">
        <f>IF(('Mapeamento de Riscos'!#REF!)&gt;0,('Mapeamento de Riscos'!#REF!),"")</f>
        <v>#REF!</v>
      </c>
      <c r="I22" s="158" t="e">
        <f>IF(('Mapeamento de Riscos'!#REF!)&gt;0,('Mapeamento de Riscos'!#REF!),"")</f>
        <v>#REF!</v>
      </c>
      <c r="J22" s="158" t="e">
        <f>IF('Mapeamento de Riscos'!#REF!&gt;0,'Mapeamento de Riscos'!#REF!,"")</f>
        <v>#REF!</v>
      </c>
      <c r="K22" s="159" t="e">
        <f>IF('Mapeamento de Riscos'!#REF!&gt;0,(O63&amp;" PREVENTIVO  "&amp;'Mapeamento de Riscos'!#REF!&amp;"
 ATENUANTE "&amp;'Mapeamento de Riscos'!#REF!&amp;""""),"")</f>
        <v>#REF!</v>
      </c>
    </row>
    <row r="23" spans="1:11" ht="45" hidden="1" customHeight="1" x14ac:dyDescent="0.25">
      <c r="A23" s="158" t="e">
        <f>IF(('Mapeamento de Riscos'!#REF!)&gt;0,'Mapeamento de Riscos'!#REF!,"")</f>
        <v>#REF!</v>
      </c>
      <c r="B23" s="158" t="e">
        <f>IF('Mapeamento de Riscos'!#REF!&gt;0,'Mapeamento de Riscos'!#REF!,"")</f>
        <v>#REF!</v>
      </c>
      <c r="C23" s="30" t="e">
        <f>IF(('Mapeamento de Riscos'!#REF!)&gt;0,('Mapeamento de Riscos'!#REF!),"")</f>
        <v>#REF!</v>
      </c>
      <c r="D23" s="30" t="e">
        <f>IF(('Mapeamento de Riscos'!#REF!)&gt;0,('Mapeamento de Riscos'!#REF!),"")</f>
        <v>#REF!</v>
      </c>
      <c r="E23" s="30" t="e">
        <f>IF(('Mapeamento de Riscos'!#REF!)&gt;0,('Mapeamento de Riscos'!#REF!),"")</f>
        <v>#REF!</v>
      </c>
      <c r="F23" s="158" t="e">
        <f>IF(('Mapeamento de Riscos'!#REF!)&gt;0,('Mapeamento de Riscos'!#REF!),"")</f>
        <v>#REF!</v>
      </c>
      <c r="G23" s="158" t="e">
        <f>IF(('Mapeamento de Riscos'!#REF!)&gt;0,('Mapeamento de Riscos'!#REF!),"")</f>
        <v>#REF!</v>
      </c>
      <c r="H23" s="158" t="e">
        <f>IF(('Mapeamento de Riscos'!#REF!)&gt;0,('Mapeamento de Riscos'!#REF!),"")</f>
        <v>#REF!</v>
      </c>
      <c r="I23" s="158" t="e">
        <f>IF(('Mapeamento de Riscos'!#REF!)&gt;0,('Mapeamento de Riscos'!#REF!),"")</f>
        <v>#REF!</v>
      </c>
      <c r="J23" s="158" t="e">
        <f>IF('Mapeamento de Riscos'!#REF!&gt;0,'Mapeamento de Riscos'!#REF!,"")</f>
        <v>#REF!</v>
      </c>
      <c r="K23" s="159" t="e">
        <f>IF('Mapeamento de Riscos'!#REF!&gt;0,(O65&amp;" PREVENTIVO  "&amp;'Mapeamento de Riscos'!#REF!&amp;"
 ATENUANTE "&amp;'Mapeamento de Riscos'!#REF!&amp;""""),"")</f>
        <v>#REF!</v>
      </c>
    </row>
    <row r="24" spans="1:11" ht="45" hidden="1" customHeight="1" x14ac:dyDescent="0.25">
      <c r="A24" s="158" t="e">
        <f>IF(('Mapeamento de Riscos'!#REF!)&gt;0,'Mapeamento de Riscos'!#REF!,"")</f>
        <v>#REF!</v>
      </c>
      <c r="B24" s="158" t="e">
        <f>IF('Mapeamento de Riscos'!#REF!&gt;0,'Mapeamento de Riscos'!#REF!,"")</f>
        <v>#REF!</v>
      </c>
      <c r="C24" s="30" t="e">
        <f>IF(('Mapeamento de Riscos'!#REF!)&gt;0,('Mapeamento de Riscos'!#REF!),"")</f>
        <v>#REF!</v>
      </c>
      <c r="D24" s="30" t="e">
        <f>IF(('Mapeamento de Riscos'!#REF!)&gt;0,('Mapeamento de Riscos'!#REF!),"")</f>
        <v>#REF!</v>
      </c>
      <c r="E24" s="30" t="e">
        <f>IF(('Mapeamento de Riscos'!#REF!)&gt;0,('Mapeamento de Riscos'!#REF!),"")</f>
        <v>#REF!</v>
      </c>
      <c r="F24" s="158" t="e">
        <f>IF(('Mapeamento de Riscos'!#REF!)&gt;0,('Mapeamento de Riscos'!#REF!),"")</f>
        <v>#REF!</v>
      </c>
      <c r="G24" s="158" t="e">
        <f>IF(('Mapeamento de Riscos'!#REF!)&gt;0,('Mapeamento de Riscos'!#REF!),"")</f>
        <v>#REF!</v>
      </c>
      <c r="H24" s="158" t="e">
        <f>IF(('Mapeamento de Riscos'!#REF!)&gt;0,('Mapeamento de Riscos'!#REF!),"")</f>
        <v>#REF!</v>
      </c>
      <c r="I24" s="158" t="e">
        <f>IF(('Mapeamento de Riscos'!#REF!)&gt;0,('Mapeamento de Riscos'!#REF!),"")</f>
        <v>#REF!</v>
      </c>
      <c r="J24" s="158" t="e">
        <f>IF('Mapeamento de Riscos'!#REF!&gt;0,'Mapeamento de Riscos'!#REF!,"")</f>
        <v>#REF!</v>
      </c>
      <c r="K24" s="159" t="e">
        <f>IF('Mapeamento de Riscos'!#REF!&gt;0,(O66&amp;" PREVENTIVO  "&amp;'Mapeamento de Riscos'!#REF!&amp;"
 ATENUANTE "&amp;'Mapeamento de Riscos'!#REF!&amp;""""),"")</f>
        <v>#REF!</v>
      </c>
    </row>
    <row r="25" spans="1:11" ht="45" hidden="1" customHeight="1" x14ac:dyDescent="0.25">
      <c r="A25" s="158" t="e">
        <f>IF(('Mapeamento de Riscos'!#REF!)&gt;0,'Mapeamento de Riscos'!#REF!,"")</f>
        <v>#REF!</v>
      </c>
      <c r="B25" s="158" t="e">
        <f>IF('Mapeamento de Riscos'!#REF!&gt;0,'Mapeamento de Riscos'!#REF!,"")</f>
        <v>#REF!</v>
      </c>
      <c r="C25" s="30" t="e">
        <f>IF(('Mapeamento de Riscos'!#REF!)&gt;0,('Mapeamento de Riscos'!#REF!),"")</f>
        <v>#REF!</v>
      </c>
      <c r="D25" s="30" t="e">
        <f>IF(('Mapeamento de Riscos'!#REF!)&gt;0,('Mapeamento de Riscos'!#REF!),"")</f>
        <v>#REF!</v>
      </c>
      <c r="E25" s="30" t="e">
        <f>IF(('Mapeamento de Riscos'!#REF!)&gt;0,('Mapeamento de Riscos'!#REF!),"")</f>
        <v>#REF!</v>
      </c>
      <c r="F25" s="158" t="e">
        <f>IF(('Mapeamento de Riscos'!#REF!)&gt;0,('Mapeamento de Riscos'!#REF!),"")</f>
        <v>#REF!</v>
      </c>
      <c r="G25" s="158" t="e">
        <f>IF(('Mapeamento de Riscos'!#REF!)&gt;0,('Mapeamento de Riscos'!#REF!),"")</f>
        <v>#REF!</v>
      </c>
      <c r="H25" s="158" t="e">
        <f>IF(('Mapeamento de Riscos'!#REF!)&gt;0,('Mapeamento de Riscos'!#REF!),"")</f>
        <v>#REF!</v>
      </c>
      <c r="I25" s="158" t="e">
        <f>IF(('Mapeamento de Riscos'!#REF!)&gt;0,('Mapeamento de Riscos'!#REF!),"")</f>
        <v>#REF!</v>
      </c>
      <c r="J25" s="158" t="e">
        <f>IF('Mapeamento de Riscos'!#REF!&gt;0,'Mapeamento de Riscos'!#REF!,"")</f>
        <v>#REF!</v>
      </c>
      <c r="K25" s="159" t="e">
        <f>IF('Mapeamento de Riscos'!#REF!&gt;0,(O67&amp;" PREVENTIVO  "&amp;'Mapeamento de Riscos'!#REF!&amp;"
 ATENUANTE "&amp;'Mapeamento de Riscos'!#REF!&amp;""""),"")</f>
        <v>#REF!</v>
      </c>
    </row>
    <row r="26" spans="1:11" ht="136.5" customHeight="1" x14ac:dyDescent="0.25">
      <c r="A26" s="158" t="str">
        <f>IF(('Mapeamento de Riscos'!A15)&gt;0,'Mapeamento de Riscos'!A15,"")</f>
        <v>RC006</v>
      </c>
      <c r="B26" s="158" t="str">
        <f>IF('Mapeamento de Riscos'!B15&gt;0,'Mapeamento de Riscos'!B15,"")</f>
        <v>Fase preliminar da contratação - Planejamento</v>
      </c>
      <c r="C26" s="30" t="str">
        <f>IF(('Mapeamento de Riscos'!E15)&gt;0,('Mapeamento de Riscos'!E15),"")</f>
        <v>Ausência de padronização de especificações para objetos rotineiros</v>
      </c>
      <c r="D26" s="30" t="str">
        <f>IF(('Mapeamento de Riscos'!F15)&gt;0,('Mapeamento de Riscos'!F15),"")</f>
        <v>Poderá ocorrer inconsistências nas análises processuais</v>
      </c>
      <c r="E26" s="30" t="str">
        <f>IF(('Mapeamento de Riscos'!H15)&gt;0,('Mapeamento de Riscos'!H15),"")</f>
        <v>1.  Não conformidade dos equipamentos a serem contratados com a necessidade do beneficiários. 
2.  Perda na eficiência na aplicação dos recursos públicos e redução da efetividade da ação.
3. Contratação de equipamentos defasados.</v>
      </c>
      <c r="F26" s="158" t="str">
        <f>IF(('Mapeamento de Riscos'!I15)&gt;0,('Mapeamento de Riscos'!I15),"")</f>
        <v>Contratante</v>
      </c>
      <c r="G26" s="158" t="str">
        <f>IF(('Mapeamento de Riscos'!J15)&gt;0,('Mapeamento de Riscos'!J15),"")</f>
        <v>2- Baixa</v>
      </c>
      <c r="H26" s="158" t="str">
        <f>IF(('Mapeamento de Riscos'!U15)&gt;0,('Mapeamento de Riscos'!U15),"")</f>
        <v>2- Pequeno</v>
      </c>
      <c r="I26" s="158" t="str">
        <f>IF(('Mapeamento de Riscos'!AF15)&gt;0,('Mapeamento de Riscos'!AF15),"")</f>
        <v>Risco Baixo</v>
      </c>
      <c r="J26" s="158" t="str">
        <f>IF('Mapeamento de Riscos'!AH15&gt;0,'Mapeamento de Riscos'!AH15,"")</f>
        <v>Aceitar</v>
      </c>
      <c r="K26" s="159" t="str">
        <f>IF('Mapeamento de Riscos'!AI15&gt;0,(O68&amp;" PREVENTIVO  "&amp;'Mapeamento de Riscos'!AI15&amp;"
 ATENUANTE "&amp;'Mapeamento de Riscos'!AK15&amp;""""),"")</f>
        <v/>
      </c>
    </row>
    <row r="27" spans="1:11" ht="45" hidden="1" customHeight="1" x14ac:dyDescent="0.25">
      <c r="A27" s="158" t="e">
        <f>IF(('Mapeamento de Riscos'!#REF!)&gt;0,'Mapeamento de Riscos'!#REF!,"")</f>
        <v>#REF!</v>
      </c>
      <c r="B27" s="158" t="e">
        <f>IF('Mapeamento de Riscos'!#REF!&gt;0,'Mapeamento de Riscos'!#REF!,"")</f>
        <v>#REF!</v>
      </c>
      <c r="C27" s="30" t="e">
        <f>IF(('Mapeamento de Riscos'!#REF!)&gt;0,('Mapeamento de Riscos'!#REF!),"")</f>
        <v>#REF!</v>
      </c>
      <c r="D27" s="30" t="e">
        <f>IF(('Mapeamento de Riscos'!#REF!)&gt;0,('Mapeamento de Riscos'!#REF!),"")</f>
        <v>#REF!</v>
      </c>
      <c r="E27" s="30" t="e">
        <f>IF(('Mapeamento de Riscos'!#REF!)&gt;0,('Mapeamento de Riscos'!#REF!),"")</f>
        <v>#REF!</v>
      </c>
      <c r="F27" s="158" t="e">
        <f>IF(('Mapeamento de Riscos'!#REF!)&gt;0,('Mapeamento de Riscos'!#REF!),"")</f>
        <v>#REF!</v>
      </c>
      <c r="G27" s="158" t="e">
        <f>IF(('Mapeamento de Riscos'!#REF!)&gt;0,('Mapeamento de Riscos'!#REF!),"")</f>
        <v>#REF!</v>
      </c>
      <c r="H27" s="158" t="e">
        <f>IF(('Mapeamento de Riscos'!#REF!)&gt;0,('Mapeamento de Riscos'!#REF!),"")</f>
        <v>#REF!</v>
      </c>
      <c r="I27" s="158" t="e">
        <f>IF(('Mapeamento de Riscos'!#REF!)&gt;0,('Mapeamento de Riscos'!#REF!),"")</f>
        <v>#REF!</v>
      </c>
      <c r="J27" s="158" t="e">
        <f>IF('Mapeamento de Riscos'!#REF!&gt;0,'Mapeamento de Riscos'!#REF!,"")</f>
        <v>#REF!</v>
      </c>
      <c r="K27" s="159" t="e">
        <f>IF('Mapeamento de Riscos'!#REF!&gt;0,(O69&amp;" PREVENTIVO  "&amp;'Mapeamento de Riscos'!#REF!&amp;"
 ATENUANTE "&amp;'Mapeamento de Riscos'!#REF!&amp;""""),"")</f>
        <v>#REF!</v>
      </c>
    </row>
    <row r="28" spans="1:11" ht="76.5" hidden="1" customHeight="1" x14ac:dyDescent="0.25">
      <c r="A28" s="158" t="str">
        <f>IF(('Mapeamento de Riscos'!A16)&gt;0,'Mapeamento de Riscos'!A16,"")</f>
        <v>RC007</v>
      </c>
      <c r="B28" s="158" t="str">
        <f>IF('Mapeamento de Riscos'!B16&gt;0,'Mapeamento de Riscos'!B16,"")</f>
        <v>Fase preliminar da contratação - Planejamento</v>
      </c>
      <c r="C28" s="30" t="str">
        <f>IF(('Mapeamento de Riscos'!E16)&gt;0,('Mapeamento de Riscos'!E16),"")</f>
        <v>Atraso na elaboração e divulgação do edital da licitação</v>
      </c>
      <c r="D28" s="30" t="str">
        <f>IF(('Mapeamento de Riscos'!F16)&gt;0,('Mapeamento de Riscos'!F16),"")</f>
        <v>Poderá ocorrer imprevisibilidade na aquisição ou/e entrega de bens e serviços</v>
      </c>
      <c r="E28" s="30" t="str">
        <f>IF(('Mapeamento de Riscos'!H16)&gt;0,('Mapeamento de Riscos'!H16),"")</f>
        <v>1. Restrição da participação de empresas ou licitações desertas. 2.</v>
      </c>
      <c r="F28" s="158" t="str">
        <f>IF(('Mapeamento de Riscos'!I16)&gt;0,('Mapeamento de Riscos'!I16),"")</f>
        <v>Contratante</v>
      </c>
      <c r="G28" s="158" t="str">
        <f>IF(('Mapeamento de Riscos'!J16)&gt;0,('Mapeamento de Riscos'!J16),"")</f>
        <v>2- Baixa</v>
      </c>
      <c r="H28" s="158" t="str">
        <f>IF(('Mapeamento de Riscos'!U16)&gt;0,('Mapeamento de Riscos'!U16),"")</f>
        <v>2- Pequeno</v>
      </c>
      <c r="I28" s="158" t="str">
        <f>IF(('Mapeamento de Riscos'!AF16)&gt;0,('Mapeamento de Riscos'!AF16),"")</f>
        <v>Risco Baixo</v>
      </c>
      <c r="J28" s="158" t="str">
        <f>IF('Mapeamento de Riscos'!AH16&gt;0,'Mapeamento de Riscos'!AH16,"")</f>
        <v>Aceitar</v>
      </c>
      <c r="K28" s="159" t="str">
        <f>IF('Mapeamento de Riscos'!AI16&gt;0,(O70&amp;" PREVENTIVO  "&amp;'Mapeamento de Riscos'!AI16&amp;"
 ATENUANTE "&amp;'Mapeamento de Riscos'!AK16&amp;""""),"")</f>
        <v/>
      </c>
    </row>
    <row r="29" spans="1:11" ht="45" hidden="1" customHeight="1" x14ac:dyDescent="0.25">
      <c r="A29" s="158" t="e">
        <f>IF(('Mapeamento de Riscos'!#REF!)&gt;0,'Mapeamento de Riscos'!#REF!,"")</f>
        <v>#REF!</v>
      </c>
      <c r="B29" s="158" t="e">
        <f>IF('Mapeamento de Riscos'!#REF!&gt;0,'Mapeamento de Riscos'!#REF!,"")</f>
        <v>#REF!</v>
      </c>
      <c r="C29" s="30" t="e">
        <f>IF(('Mapeamento de Riscos'!#REF!)&gt;0,('Mapeamento de Riscos'!#REF!),"")</f>
        <v>#REF!</v>
      </c>
      <c r="D29" s="30" t="e">
        <f>IF(('Mapeamento de Riscos'!#REF!)&gt;0,('Mapeamento de Riscos'!#REF!),"")</f>
        <v>#REF!</v>
      </c>
      <c r="E29" s="30" t="e">
        <f>IF(('Mapeamento de Riscos'!#REF!)&gt;0,('Mapeamento de Riscos'!#REF!),"")</f>
        <v>#REF!</v>
      </c>
      <c r="F29" s="158" t="e">
        <f>IF(('Mapeamento de Riscos'!#REF!)&gt;0,('Mapeamento de Riscos'!#REF!),"")</f>
        <v>#REF!</v>
      </c>
      <c r="G29" s="158" t="e">
        <f>IF(('Mapeamento de Riscos'!#REF!)&gt;0,('Mapeamento de Riscos'!#REF!),"")</f>
        <v>#REF!</v>
      </c>
      <c r="H29" s="158" t="e">
        <f>IF(('Mapeamento de Riscos'!#REF!)&gt;0,('Mapeamento de Riscos'!#REF!),"")</f>
        <v>#REF!</v>
      </c>
      <c r="I29" s="158" t="e">
        <f>IF(('Mapeamento de Riscos'!#REF!)&gt;0,('Mapeamento de Riscos'!#REF!),"")</f>
        <v>#REF!</v>
      </c>
      <c r="J29" s="158" t="e">
        <f>IF('Mapeamento de Riscos'!#REF!&gt;0,'Mapeamento de Riscos'!#REF!,"")</f>
        <v>#REF!</v>
      </c>
      <c r="K29" s="159" t="e">
        <f>IF('Mapeamento de Riscos'!#REF!&gt;0,(O71&amp;" PREVENTIVO  "&amp;'Mapeamento de Riscos'!#REF!&amp;"
 ATENUANTE "&amp;'Mapeamento de Riscos'!#REF!&amp;""""),"")</f>
        <v>#REF!</v>
      </c>
    </row>
    <row r="30" spans="1:11" ht="45" hidden="1" customHeight="1" x14ac:dyDescent="0.25">
      <c r="A30" s="158" t="e">
        <f>IF(('Mapeamento de Riscos'!#REF!)&gt;0,'Mapeamento de Riscos'!#REF!,"")</f>
        <v>#REF!</v>
      </c>
      <c r="B30" s="158" t="e">
        <f>IF('Mapeamento de Riscos'!#REF!&gt;0,'Mapeamento de Riscos'!#REF!,"")</f>
        <v>#REF!</v>
      </c>
      <c r="C30" s="30" t="e">
        <f>IF(('Mapeamento de Riscos'!#REF!)&gt;0,('Mapeamento de Riscos'!#REF!),"")</f>
        <v>#REF!</v>
      </c>
      <c r="D30" s="30" t="e">
        <f>IF(('Mapeamento de Riscos'!#REF!)&gt;0,('Mapeamento de Riscos'!#REF!),"")</f>
        <v>#REF!</v>
      </c>
      <c r="E30" s="30" t="e">
        <f>IF(('Mapeamento de Riscos'!#REF!)&gt;0,('Mapeamento de Riscos'!#REF!),"")</f>
        <v>#REF!</v>
      </c>
      <c r="F30" s="158" t="e">
        <f>IF(('Mapeamento de Riscos'!#REF!)&gt;0,('Mapeamento de Riscos'!#REF!),"")</f>
        <v>#REF!</v>
      </c>
      <c r="G30" s="158" t="e">
        <f>IF(('Mapeamento de Riscos'!#REF!)&gt;0,('Mapeamento de Riscos'!#REF!),"")</f>
        <v>#REF!</v>
      </c>
      <c r="H30" s="158" t="e">
        <f>IF(('Mapeamento de Riscos'!#REF!)&gt;0,('Mapeamento de Riscos'!#REF!),"")</f>
        <v>#REF!</v>
      </c>
      <c r="I30" s="158" t="e">
        <f>IF(('Mapeamento de Riscos'!#REF!)&gt;0,('Mapeamento de Riscos'!#REF!),"")</f>
        <v>#REF!</v>
      </c>
      <c r="J30" s="158" t="e">
        <f>IF('Mapeamento de Riscos'!#REF!&gt;0,'Mapeamento de Riscos'!#REF!,"")</f>
        <v>#REF!</v>
      </c>
      <c r="K30" s="159" t="e">
        <f>IF('Mapeamento de Riscos'!#REF!&gt;0,(O72&amp;" PREVENTIVO  "&amp;'Mapeamento de Riscos'!#REF!&amp;"
 ATENUANTE "&amp;'Mapeamento de Riscos'!#REF!&amp;""""),"")</f>
        <v>#REF!</v>
      </c>
    </row>
    <row r="31" spans="1:11" ht="45" customHeight="1" x14ac:dyDescent="0.25">
      <c r="A31" s="158" t="str">
        <f>IF(('Mapeamento de Riscos'!A17)&gt;0,'Mapeamento de Riscos'!A17,"")</f>
        <v>RC007</v>
      </c>
      <c r="B31" s="158" t="str">
        <f>IF('Mapeamento de Riscos'!B17&gt;0,'Mapeamento de Riscos'!B17,"")</f>
        <v>Seleção de fornecedores e contratação</v>
      </c>
      <c r="C31" s="30" t="str">
        <f>IF(('Mapeamento de Riscos'!E17)&gt;0,('Mapeamento de Riscos'!E17),"")</f>
        <v>Empresa vencedora contratada incapaz de executar o contrato.</v>
      </c>
      <c r="D31" s="30" t="str">
        <f>IF(('Mapeamento de Riscos'!F17)&gt;0,('Mapeamento de Riscos'!F17),"")</f>
        <v>Poderá ocorrer imprevisibilidade na aquisição ou/e entrega de bens e serviços</v>
      </c>
      <c r="E31" s="30" t="str">
        <f>IF(('Mapeamento de Riscos'!H17)&gt;0,('Mapeamento de Riscos'!H17),"")</f>
        <v>1. Não entrega de bens e serviços à sociedade em função da não assinatura do contrato ou impossibilidade de execução contratual.
2. Não obtenção do objeto pretendido e descumprimento pela contratada das obrigações previstas no contrato</v>
      </c>
      <c r="F31" s="158" t="str">
        <f>IF(('Mapeamento de Riscos'!I17)&gt;0,('Mapeamento de Riscos'!I17),"")</f>
        <v>Contratada</v>
      </c>
      <c r="G31" s="158" t="str">
        <f>IF(('Mapeamento de Riscos'!J17)&gt;0,('Mapeamento de Riscos'!J17),"")</f>
        <v>2- Baixa</v>
      </c>
      <c r="H31" s="158" t="str">
        <f>IF(('Mapeamento de Riscos'!U17)&gt;0,('Mapeamento de Riscos'!U17),"")</f>
        <v>3- Moderado</v>
      </c>
      <c r="I31" s="158" t="str">
        <f>IF(('Mapeamento de Riscos'!AF17)&gt;0,('Mapeamento de Riscos'!AF17),"")</f>
        <v>Risco Moderado</v>
      </c>
      <c r="J31" s="158" t="str">
        <f>IF('Mapeamento de Riscos'!AH17&gt;0,'Mapeamento de Riscos'!AH17,"")</f>
        <v>Aceitar</v>
      </c>
      <c r="K31" s="159" t="str">
        <f>IF('Mapeamento de Riscos'!AI17&gt;0,(O73&amp;" PREVENTIVO  "&amp;'Mapeamento de Riscos'!AI17&amp;"
 ATENUANTE "&amp;'Mapeamento de Riscos'!AK17&amp;""""),"")</f>
        <v/>
      </c>
    </row>
    <row r="32" spans="1:11" ht="45" hidden="1" customHeight="1" x14ac:dyDescent="0.25">
      <c r="A32" s="158" t="e">
        <f>IF(('Mapeamento de Riscos'!#REF!)&gt;0,'Mapeamento de Riscos'!#REF!,"")</f>
        <v>#REF!</v>
      </c>
      <c r="B32" s="158" t="e">
        <f>IF('Mapeamento de Riscos'!#REF!&gt;0,'Mapeamento de Riscos'!#REF!,"")</f>
        <v>#REF!</v>
      </c>
      <c r="C32" s="30" t="e">
        <f>IF(('Mapeamento de Riscos'!#REF!)&gt;0,('Mapeamento de Riscos'!#REF!),"")</f>
        <v>#REF!</v>
      </c>
      <c r="D32" s="30" t="e">
        <f>IF(('Mapeamento de Riscos'!#REF!)&gt;0,('Mapeamento de Riscos'!#REF!),"")</f>
        <v>#REF!</v>
      </c>
      <c r="E32" s="30" t="e">
        <f>IF(('Mapeamento de Riscos'!#REF!)&gt;0,('Mapeamento de Riscos'!#REF!),"")</f>
        <v>#REF!</v>
      </c>
      <c r="F32" s="158" t="e">
        <f>IF(('Mapeamento de Riscos'!#REF!)&gt;0,('Mapeamento de Riscos'!#REF!),"")</f>
        <v>#REF!</v>
      </c>
      <c r="G32" s="158" t="e">
        <f>IF(('Mapeamento de Riscos'!#REF!)&gt;0,('Mapeamento de Riscos'!#REF!),"")</f>
        <v>#REF!</v>
      </c>
      <c r="H32" s="158" t="e">
        <f>IF(('Mapeamento de Riscos'!#REF!)&gt;0,('Mapeamento de Riscos'!#REF!),"")</f>
        <v>#REF!</v>
      </c>
      <c r="I32" s="158" t="e">
        <f>IF(('Mapeamento de Riscos'!#REF!)&gt;0,('Mapeamento de Riscos'!#REF!),"")</f>
        <v>#REF!</v>
      </c>
      <c r="J32" s="158" t="e">
        <f>IF('Mapeamento de Riscos'!#REF!&gt;0,'Mapeamento de Riscos'!#REF!,"")</f>
        <v>#REF!</v>
      </c>
      <c r="K32" s="159" t="e">
        <f>IF('Mapeamento de Riscos'!#REF!&gt;0,(O74&amp;" PREVENTIVO  "&amp;'Mapeamento de Riscos'!#REF!&amp;"
 ATENUANTE "&amp;'Mapeamento de Riscos'!#REF!&amp;""""),"")</f>
        <v>#REF!</v>
      </c>
    </row>
    <row r="33" spans="1:11" ht="82.5" customHeight="1" x14ac:dyDescent="0.25">
      <c r="A33" s="158" t="str">
        <f>IF(('Mapeamento de Riscos'!A18)&gt;0,'Mapeamento de Riscos'!A18,"")</f>
        <v>RC008</v>
      </c>
      <c r="B33" s="158" t="str">
        <f>IF('Mapeamento de Riscos'!B18&gt;0,'Mapeamento de Riscos'!B18,"")</f>
        <v>Seleção de fornecedores e contratação</v>
      </c>
      <c r="C33" s="30" t="str">
        <f>IF(('Mapeamento de Riscos'!E18)&gt;0,('Mapeamento de Riscos'!E18),"")</f>
        <v>Recusa de assinatura do contrato/Ata de Registro de Preço por parte da empresa (Empresa confirmar o preço licitado)</v>
      </c>
      <c r="D33" s="30" t="str">
        <f>IF(('Mapeamento de Riscos'!F18)&gt;0,('Mapeamento de Riscos'!F18),"")</f>
        <v>Poderá ocorrer imprevisibilidade na aquisição ou/e entrega de bens e serviços</v>
      </c>
      <c r="E33" s="30" t="str">
        <f>IF(('Mapeamento de Riscos'!H18)&gt;0,('Mapeamento de Riscos'!H18),"")</f>
        <v>1. Atrasos do processo licitatório e não atingindo o fim da Codevasf. 2.licitação fracaçado.</v>
      </c>
      <c r="F33" s="158" t="str">
        <f>IF(('Mapeamento de Riscos'!I18)&gt;0,('Mapeamento de Riscos'!I18),"")</f>
        <v>Contratada</v>
      </c>
      <c r="G33" s="158" t="str">
        <f>IF(('Mapeamento de Riscos'!J18)&gt;0,('Mapeamento de Riscos'!J18),"")</f>
        <v>1- Muito baixa</v>
      </c>
      <c r="H33" s="158" t="str">
        <f>IF(('Mapeamento de Riscos'!U18)&gt;0,('Mapeamento de Riscos'!U18),"")</f>
        <v>3- Moderado</v>
      </c>
      <c r="I33" s="158" t="str">
        <f>IF(('Mapeamento de Riscos'!AF18)&gt;0,('Mapeamento de Riscos'!AF18),"")</f>
        <v>Risco Moderado</v>
      </c>
      <c r="J33" s="158" t="str">
        <f>IF('Mapeamento de Riscos'!AH18&gt;0,'Mapeamento de Riscos'!AH18,"")</f>
        <v>Aceitar</v>
      </c>
      <c r="K33" s="159" t="str">
        <f>IF('Mapeamento de Riscos'!AI18&gt;0,(O75&amp;" PREVENTIVO  "&amp;'Mapeamento de Riscos'!AI18&amp;"
 ATENUANTE "&amp;'Mapeamento de Riscos'!AK18&amp;""""),"")</f>
        <v/>
      </c>
    </row>
    <row r="34" spans="1:11" ht="45" hidden="1" customHeight="1" x14ac:dyDescent="0.25">
      <c r="A34" s="158" t="e">
        <f>IF(('Mapeamento de Riscos'!#REF!)&gt;0,'Mapeamento de Riscos'!#REF!,"")</f>
        <v>#REF!</v>
      </c>
      <c r="B34" s="158" t="e">
        <f>IF('Mapeamento de Riscos'!#REF!&gt;0,'Mapeamento de Riscos'!#REF!,"")</f>
        <v>#REF!</v>
      </c>
      <c r="C34" s="30" t="e">
        <f>IF(('Mapeamento de Riscos'!#REF!)&gt;0,('Mapeamento de Riscos'!#REF!),"")</f>
        <v>#REF!</v>
      </c>
      <c r="D34" s="30" t="e">
        <f>IF(('Mapeamento de Riscos'!#REF!)&gt;0,('Mapeamento de Riscos'!#REF!),"")</f>
        <v>#REF!</v>
      </c>
      <c r="E34" s="30" t="e">
        <f>IF(('Mapeamento de Riscos'!#REF!)&gt;0,('Mapeamento de Riscos'!#REF!),"")</f>
        <v>#REF!</v>
      </c>
      <c r="F34" s="158" t="e">
        <f>IF(('Mapeamento de Riscos'!#REF!)&gt;0,('Mapeamento de Riscos'!#REF!),"")</f>
        <v>#REF!</v>
      </c>
      <c r="G34" s="158" t="e">
        <f>IF(('Mapeamento de Riscos'!#REF!)&gt;0,('Mapeamento de Riscos'!#REF!),"")</f>
        <v>#REF!</v>
      </c>
      <c r="H34" s="158" t="e">
        <f>IF(('Mapeamento de Riscos'!#REF!)&gt;0,('Mapeamento de Riscos'!#REF!),"")</f>
        <v>#REF!</v>
      </c>
      <c r="I34" s="158" t="e">
        <f>IF(('Mapeamento de Riscos'!#REF!)&gt;0,('Mapeamento de Riscos'!#REF!),"")</f>
        <v>#REF!</v>
      </c>
      <c r="J34" s="158" t="e">
        <f>IF('Mapeamento de Riscos'!#REF!&gt;0,'Mapeamento de Riscos'!#REF!,"")</f>
        <v>#REF!</v>
      </c>
      <c r="K34" s="159" t="e">
        <f>IF('Mapeamento de Riscos'!#REF!&gt;0,(O76&amp;" PREVENTIVO  "&amp;'Mapeamento de Riscos'!#REF!&amp;"
 ATENUANTE "&amp;'Mapeamento de Riscos'!#REF!&amp;""""),"")</f>
        <v>#REF!</v>
      </c>
    </row>
    <row r="35" spans="1:11" ht="45" hidden="1" customHeight="1" x14ac:dyDescent="0.25">
      <c r="A35" s="158" t="e">
        <f>IF(('Mapeamento de Riscos'!#REF!)&gt;0,'Mapeamento de Riscos'!#REF!,"")</f>
        <v>#REF!</v>
      </c>
      <c r="B35" s="158" t="e">
        <f>IF('Mapeamento de Riscos'!#REF!&gt;0,'Mapeamento de Riscos'!#REF!,"")</f>
        <v>#REF!</v>
      </c>
      <c r="C35" s="30" t="e">
        <f>IF(('Mapeamento de Riscos'!#REF!)&gt;0,('Mapeamento de Riscos'!#REF!),"")</f>
        <v>#REF!</v>
      </c>
      <c r="D35" s="30" t="e">
        <f>IF(('Mapeamento de Riscos'!#REF!)&gt;0,('Mapeamento de Riscos'!#REF!),"")</f>
        <v>#REF!</v>
      </c>
      <c r="E35" s="30" t="e">
        <f>IF(('Mapeamento de Riscos'!#REF!)&gt;0,('Mapeamento de Riscos'!#REF!),"")</f>
        <v>#REF!</v>
      </c>
      <c r="F35" s="158" t="e">
        <f>IF(('Mapeamento de Riscos'!#REF!)&gt;0,('Mapeamento de Riscos'!#REF!),"")</f>
        <v>#REF!</v>
      </c>
      <c r="G35" s="158" t="e">
        <f>IF(('Mapeamento de Riscos'!#REF!)&gt;0,('Mapeamento de Riscos'!#REF!),"")</f>
        <v>#REF!</v>
      </c>
      <c r="H35" s="158" t="e">
        <f>IF(('Mapeamento de Riscos'!#REF!)&gt;0,('Mapeamento de Riscos'!#REF!),"")</f>
        <v>#REF!</v>
      </c>
      <c r="I35" s="158" t="e">
        <f>IF(('Mapeamento de Riscos'!#REF!)&gt;0,('Mapeamento de Riscos'!#REF!),"")</f>
        <v>#REF!</v>
      </c>
      <c r="J35" s="158" t="e">
        <f>IF('Mapeamento de Riscos'!#REF!&gt;0,'Mapeamento de Riscos'!#REF!,"")</f>
        <v>#REF!</v>
      </c>
      <c r="K35" s="159" t="e">
        <f>IF('Mapeamento de Riscos'!#REF!&gt;0,(O77&amp;" PREVENTIVO  "&amp;'Mapeamento de Riscos'!#REF!&amp;"
 ATENUANTE "&amp;'Mapeamento de Riscos'!#REF!&amp;""""),"")</f>
        <v>#REF!</v>
      </c>
    </row>
    <row r="36" spans="1:11" ht="45" hidden="1" customHeight="1" x14ac:dyDescent="0.25">
      <c r="A36" s="158" t="e">
        <f>IF(('Mapeamento de Riscos'!#REF!)&gt;0,'Mapeamento de Riscos'!#REF!,"")</f>
        <v>#REF!</v>
      </c>
      <c r="B36" s="158" t="e">
        <f>IF('Mapeamento de Riscos'!#REF!&gt;0,'Mapeamento de Riscos'!#REF!,"")</f>
        <v>#REF!</v>
      </c>
      <c r="C36" s="30" t="e">
        <f>IF(('Mapeamento de Riscos'!#REF!)&gt;0,('Mapeamento de Riscos'!#REF!),"")</f>
        <v>#REF!</v>
      </c>
      <c r="D36" s="30" t="e">
        <f>IF(('Mapeamento de Riscos'!#REF!)&gt;0,('Mapeamento de Riscos'!#REF!),"")</f>
        <v>#REF!</v>
      </c>
      <c r="E36" s="30" t="e">
        <f>IF(('Mapeamento de Riscos'!#REF!)&gt;0,('Mapeamento de Riscos'!#REF!),"")</f>
        <v>#REF!</v>
      </c>
      <c r="F36" s="158" t="e">
        <f>IF(('Mapeamento de Riscos'!#REF!)&gt;0,('Mapeamento de Riscos'!#REF!),"")</f>
        <v>#REF!</v>
      </c>
      <c r="G36" s="158" t="e">
        <f>IF(('Mapeamento de Riscos'!#REF!)&gt;0,('Mapeamento de Riscos'!#REF!),"")</f>
        <v>#REF!</v>
      </c>
      <c r="H36" s="158" t="e">
        <f>IF(('Mapeamento de Riscos'!#REF!)&gt;0,('Mapeamento de Riscos'!#REF!),"")</f>
        <v>#REF!</v>
      </c>
      <c r="I36" s="158" t="e">
        <f>IF(('Mapeamento de Riscos'!#REF!)&gt;0,('Mapeamento de Riscos'!#REF!),"")</f>
        <v>#REF!</v>
      </c>
      <c r="J36" s="158" t="e">
        <f>IF('Mapeamento de Riscos'!#REF!&gt;0,'Mapeamento de Riscos'!#REF!,"")</f>
        <v>#REF!</v>
      </c>
      <c r="K36" s="159" t="e">
        <f>IF('Mapeamento de Riscos'!#REF!&gt;0,(O78&amp;" PREVENTIVO  "&amp;'Mapeamento de Riscos'!#REF!&amp;"
 ATENUANTE "&amp;'Mapeamento de Riscos'!#REF!&amp;""""),"")</f>
        <v>#REF!</v>
      </c>
    </row>
    <row r="37" spans="1:11" ht="45" hidden="1" customHeight="1" x14ac:dyDescent="0.25">
      <c r="A37" s="158" t="str">
        <f>IF(('Mapeamento de Riscos'!A19)&gt;0,'Mapeamento de Riscos'!A19,"")</f>
        <v>RC025</v>
      </c>
      <c r="B37" s="158" t="str">
        <f>IF('Mapeamento de Riscos'!B19&gt;0,'Mapeamento de Riscos'!B19,"")</f>
        <v/>
      </c>
      <c r="C37" s="30" t="str">
        <f>IF(('Mapeamento de Riscos'!E19)&gt;0,('Mapeamento de Riscos'!E19),"")</f>
        <v/>
      </c>
      <c r="D37" s="30" t="str">
        <f>IF(('Mapeamento de Riscos'!F19)&gt;0,('Mapeamento de Riscos'!F19),"")</f>
        <v/>
      </c>
      <c r="E37" s="30" t="str">
        <f>IF(('Mapeamento de Riscos'!H19)&gt;0,('Mapeamento de Riscos'!H19),"")</f>
        <v/>
      </c>
      <c r="F37" s="158" t="str">
        <f>IF(('Mapeamento de Riscos'!I19)&gt;0,('Mapeamento de Riscos'!I19),"")</f>
        <v/>
      </c>
      <c r="G37" s="158" t="str">
        <f>IF(('Mapeamento de Riscos'!J19)&gt;0,('Mapeamento de Riscos'!J19),"")</f>
        <v/>
      </c>
      <c r="H37" s="158" t="str">
        <f>IF(('Mapeamento de Riscos'!U19)&gt;0,('Mapeamento de Riscos'!U19),"")</f>
        <v/>
      </c>
      <c r="I37" s="158" t="str">
        <f>IF(('Mapeamento de Riscos'!AF19)&gt;0,('Mapeamento de Riscos'!AF19),"")</f>
        <v/>
      </c>
      <c r="J37" s="158" t="str">
        <f>IF('Mapeamento de Riscos'!AH19&gt;0,'Mapeamento de Riscos'!AH19,"")</f>
        <v/>
      </c>
      <c r="K37" s="159" t="str">
        <f>IF('Mapeamento de Riscos'!AI19&gt;0,(O79&amp;" PREVENTIVO  "&amp;'Mapeamento de Riscos'!AI19&amp;"
 ATENUANTE "&amp;'Mapeamento de Riscos'!AK19&amp;""""),"")</f>
        <v/>
      </c>
    </row>
    <row r="38" spans="1:11" ht="45" hidden="1" customHeight="1" x14ac:dyDescent="0.25">
      <c r="A38" s="158" t="e">
        <f>IF(('Mapeamento de Riscos'!#REF!)&gt;0,'Mapeamento de Riscos'!#REF!,"")</f>
        <v>#REF!</v>
      </c>
      <c r="B38" s="158" t="e">
        <f>IF('Mapeamento de Riscos'!#REF!&gt;0,'Mapeamento de Riscos'!#REF!,"")</f>
        <v>#REF!</v>
      </c>
      <c r="C38" s="30" t="e">
        <f>IF(('Mapeamento de Riscos'!#REF!)&gt;0,('Mapeamento de Riscos'!#REF!),"")</f>
        <v>#REF!</v>
      </c>
      <c r="D38" s="30" t="e">
        <f>IF(('Mapeamento de Riscos'!#REF!)&gt;0,('Mapeamento de Riscos'!#REF!),"")</f>
        <v>#REF!</v>
      </c>
      <c r="E38" s="30" t="e">
        <f>IF(('Mapeamento de Riscos'!#REF!)&gt;0,('Mapeamento de Riscos'!#REF!),"")</f>
        <v>#REF!</v>
      </c>
      <c r="F38" s="158" t="e">
        <f>IF(('Mapeamento de Riscos'!#REF!)&gt;0,('Mapeamento de Riscos'!#REF!),"")</f>
        <v>#REF!</v>
      </c>
      <c r="G38" s="158" t="e">
        <f>IF(('Mapeamento de Riscos'!#REF!)&gt;0,('Mapeamento de Riscos'!#REF!),"")</f>
        <v>#REF!</v>
      </c>
      <c r="H38" s="158" t="e">
        <f>IF(('Mapeamento de Riscos'!#REF!)&gt;0,('Mapeamento de Riscos'!#REF!),"")</f>
        <v>#REF!</v>
      </c>
      <c r="I38" s="158" t="e">
        <f>IF(('Mapeamento de Riscos'!#REF!)&gt;0,('Mapeamento de Riscos'!#REF!),"")</f>
        <v>#REF!</v>
      </c>
      <c r="J38" s="158" t="e">
        <f>IF('Mapeamento de Riscos'!#REF!&gt;0,'Mapeamento de Riscos'!#REF!,"")</f>
        <v>#REF!</v>
      </c>
      <c r="K38" s="159" t="e">
        <f>IF('Mapeamento de Riscos'!#REF!&gt;0,(O80&amp;" PREVENTIVO  "&amp;'Mapeamento de Riscos'!#REF!&amp;"
 ATENUANTE "&amp;'Mapeamento de Riscos'!#REF!&amp;""""),"")</f>
        <v>#REF!</v>
      </c>
    </row>
    <row r="39" spans="1:11" ht="45" hidden="1" customHeight="1" x14ac:dyDescent="0.25">
      <c r="A39" s="158" t="e">
        <f>IF(('Mapeamento de Riscos'!#REF!)&gt;0,'Mapeamento de Riscos'!#REF!,"")</f>
        <v>#REF!</v>
      </c>
      <c r="B39" s="158" t="e">
        <f>IF('Mapeamento de Riscos'!#REF!&gt;0,'Mapeamento de Riscos'!#REF!,"")</f>
        <v>#REF!</v>
      </c>
      <c r="C39" s="30" t="e">
        <f>IF(('Mapeamento de Riscos'!#REF!)&gt;0,('Mapeamento de Riscos'!#REF!),"")</f>
        <v>#REF!</v>
      </c>
      <c r="D39" s="30" t="e">
        <f>IF(('Mapeamento de Riscos'!#REF!)&gt;0,('Mapeamento de Riscos'!#REF!),"")</f>
        <v>#REF!</v>
      </c>
      <c r="E39" s="30" t="e">
        <f>IF(('Mapeamento de Riscos'!#REF!)&gt;0,('Mapeamento de Riscos'!#REF!),"")</f>
        <v>#REF!</v>
      </c>
      <c r="F39" s="158" t="e">
        <f>IF(('Mapeamento de Riscos'!#REF!)&gt;0,('Mapeamento de Riscos'!#REF!),"")</f>
        <v>#REF!</v>
      </c>
      <c r="G39" s="158" t="e">
        <f>IF(('Mapeamento de Riscos'!#REF!)&gt;0,('Mapeamento de Riscos'!#REF!),"")</f>
        <v>#REF!</v>
      </c>
      <c r="H39" s="158" t="e">
        <f>IF(('Mapeamento de Riscos'!#REF!)&gt;0,('Mapeamento de Riscos'!#REF!),"")</f>
        <v>#REF!</v>
      </c>
      <c r="I39" s="158" t="e">
        <f>IF(('Mapeamento de Riscos'!#REF!)&gt;0,('Mapeamento de Riscos'!#REF!),"")</f>
        <v>#REF!</v>
      </c>
      <c r="J39" s="158" t="e">
        <f>IF('Mapeamento de Riscos'!#REF!&gt;0,'Mapeamento de Riscos'!#REF!,"")</f>
        <v>#REF!</v>
      </c>
      <c r="K39" s="159" t="e">
        <f>IF('Mapeamento de Riscos'!#REF!&gt;0,(O81&amp;" PREVENTIVO  "&amp;'Mapeamento de Riscos'!#REF!&amp;"
 ATENUANTE "&amp;'Mapeamento de Riscos'!#REF!&amp;""""),"")</f>
        <v>#REF!</v>
      </c>
    </row>
    <row r="40" spans="1:11" ht="45" hidden="1" customHeight="1" x14ac:dyDescent="0.25">
      <c r="A40" s="158" t="e">
        <f>IF(('Mapeamento de Riscos'!#REF!)&gt;0,'Mapeamento de Riscos'!#REF!,"")</f>
        <v>#REF!</v>
      </c>
      <c r="B40" s="158" t="e">
        <f>IF('Mapeamento de Riscos'!#REF!&gt;0,'Mapeamento de Riscos'!#REF!,"")</f>
        <v>#REF!</v>
      </c>
      <c r="C40" s="30" t="e">
        <f>IF(('Mapeamento de Riscos'!#REF!)&gt;0,('Mapeamento de Riscos'!#REF!),"")</f>
        <v>#REF!</v>
      </c>
      <c r="D40" s="30" t="e">
        <f>IF(('Mapeamento de Riscos'!#REF!)&gt;0,('Mapeamento de Riscos'!#REF!),"")</f>
        <v>#REF!</v>
      </c>
      <c r="E40" s="30" t="e">
        <f>IF(('Mapeamento de Riscos'!#REF!)&gt;0,('Mapeamento de Riscos'!#REF!),"")</f>
        <v>#REF!</v>
      </c>
      <c r="F40" s="158" t="e">
        <f>IF(('Mapeamento de Riscos'!#REF!)&gt;0,('Mapeamento de Riscos'!#REF!),"")</f>
        <v>#REF!</v>
      </c>
      <c r="G40" s="158" t="e">
        <f>IF(('Mapeamento de Riscos'!#REF!)&gt;0,('Mapeamento de Riscos'!#REF!),"")</f>
        <v>#REF!</v>
      </c>
      <c r="H40" s="158" t="e">
        <f>IF(('Mapeamento de Riscos'!#REF!)&gt;0,('Mapeamento de Riscos'!#REF!),"")</f>
        <v>#REF!</v>
      </c>
      <c r="I40" s="158" t="e">
        <f>IF(('Mapeamento de Riscos'!#REF!)&gt;0,('Mapeamento de Riscos'!#REF!),"")</f>
        <v>#REF!</v>
      </c>
      <c r="J40" s="158" t="e">
        <f>IF('Mapeamento de Riscos'!#REF!&gt;0,'Mapeamento de Riscos'!#REF!,"")</f>
        <v>#REF!</v>
      </c>
      <c r="K40" s="159" t="e">
        <f>IF('Mapeamento de Riscos'!#REF!&gt;0,(O82&amp;" PREVENTIVO  "&amp;'Mapeamento de Riscos'!#REF!&amp;"
 ATENUANTE "&amp;'Mapeamento de Riscos'!#REF!&amp;""""),"")</f>
        <v>#REF!</v>
      </c>
    </row>
    <row r="41" spans="1:11" ht="45" hidden="1" customHeight="1" x14ac:dyDescent="0.25">
      <c r="A41" s="158" t="e">
        <f>IF(('Mapeamento de Riscos'!#REF!)&gt;0,'Mapeamento de Riscos'!#REF!,"")</f>
        <v>#REF!</v>
      </c>
      <c r="B41" s="158" t="e">
        <f>IF('Mapeamento de Riscos'!#REF!&gt;0,'Mapeamento de Riscos'!#REF!,"")</f>
        <v>#REF!</v>
      </c>
      <c r="C41" s="30" t="e">
        <f>IF(('Mapeamento de Riscos'!#REF!)&gt;0,('Mapeamento de Riscos'!#REF!),"")</f>
        <v>#REF!</v>
      </c>
      <c r="D41" s="30" t="e">
        <f>IF(('Mapeamento de Riscos'!#REF!)&gt;0,('Mapeamento de Riscos'!#REF!),"")</f>
        <v>#REF!</v>
      </c>
      <c r="E41" s="30" t="e">
        <f>IF(('Mapeamento de Riscos'!#REF!)&gt;0,('Mapeamento de Riscos'!#REF!),"")</f>
        <v>#REF!</v>
      </c>
      <c r="F41" s="158" t="e">
        <f>IF(('Mapeamento de Riscos'!#REF!)&gt;0,('Mapeamento de Riscos'!#REF!),"")</f>
        <v>#REF!</v>
      </c>
      <c r="G41" s="158" t="e">
        <f>IF(('Mapeamento de Riscos'!#REF!)&gt;0,('Mapeamento de Riscos'!#REF!),"")</f>
        <v>#REF!</v>
      </c>
      <c r="H41" s="158" t="e">
        <f>IF(('Mapeamento de Riscos'!#REF!)&gt;0,('Mapeamento de Riscos'!#REF!),"")</f>
        <v>#REF!</v>
      </c>
      <c r="I41" s="158" t="e">
        <f>IF(('Mapeamento de Riscos'!#REF!)&gt;0,('Mapeamento de Riscos'!#REF!),"")</f>
        <v>#REF!</v>
      </c>
      <c r="J41" s="158" t="e">
        <f>IF('Mapeamento de Riscos'!#REF!&gt;0,'Mapeamento de Riscos'!#REF!,"")</f>
        <v>#REF!</v>
      </c>
      <c r="K41" s="159" t="e">
        <f>IF('Mapeamento de Riscos'!#REF!&gt;0,(O83&amp;" PREVENTIVO  "&amp;'Mapeamento de Riscos'!#REF!&amp;"
 ATENUANTE "&amp;'Mapeamento de Riscos'!#REF!&amp;""""),"")</f>
        <v>#REF!</v>
      </c>
    </row>
    <row r="42" spans="1:11" ht="45" hidden="1" customHeight="1" x14ac:dyDescent="0.25">
      <c r="A42" s="158" t="e">
        <f>IF(('Mapeamento de Riscos'!#REF!)&gt;0,'Mapeamento de Riscos'!#REF!,"")</f>
        <v>#REF!</v>
      </c>
      <c r="B42" s="158" t="e">
        <f>IF('Mapeamento de Riscos'!#REF!&gt;0,'Mapeamento de Riscos'!#REF!,"")</f>
        <v>#REF!</v>
      </c>
      <c r="C42" s="30" t="e">
        <f>IF(('Mapeamento de Riscos'!#REF!)&gt;0,('Mapeamento de Riscos'!#REF!),"")</f>
        <v>#REF!</v>
      </c>
      <c r="D42" s="30" t="e">
        <f>IF(('Mapeamento de Riscos'!#REF!)&gt;0,('Mapeamento de Riscos'!#REF!),"")</f>
        <v>#REF!</v>
      </c>
      <c r="E42" s="30" t="e">
        <f>IF(('Mapeamento de Riscos'!#REF!)&gt;0,('Mapeamento de Riscos'!#REF!),"")</f>
        <v>#REF!</v>
      </c>
      <c r="F42" s="158" t="e">
        <f>IF(('Mapeamento de Riscos'!#REF!)&gt;0,('Mapeamento de Riscos'!#REF!),"")</f>
        <v>#REF!</v>
      </c>
      <c r="G42" s="158" t="e">
        <f>IF(('Mapeamento de Riscos'!#REF!)&gt;0,('Mapeamento de Riscos'!#REF!),"")</f>
        <v>#REF!</v>
      </c>
      <c r="H42" s="158" t="e">
        <f>IF(('Mapeamento de Riscos'!#REF!)&gt;0,('Mapeamento de Riscos'!#REF!),"")</f>
        <v>#REF!</v>
      </c>
      <c r="I42" s="158" t="e">
        <f>IF(('Mapeamento de Riscos'!#REF!)&gt;0,('Mapeamento de Riscos'!#REF!),"")</f>
        <v>#REF!</v>
      </c>
      <c r="J42" s="158" t="e">
        <f>IF('Mapeamento de Riscos'!#REF!&gt;0,'Mapeamento de Riscos'!#REF!,"")</f>
        <v>#REF!</v>
      </c>
      <c r="K42" s="159" t="e">
        <f>IF('Mapeamento de Riscos'!#REF!&gt;0,(O84&amp;" PREVENTIVO  "&amp;'Mapeamento de Riscos'!#REF!&amp;"
 ATENUANTE "&amp;'Mapeamento de Riscos'!#REF!&amp;""""),"")</f>
        <v>#REF!</v>
      </c>
    </row>
    <row r="43" spans="1:11" ht="45" hidden="1" customHeight="1" x14ac:dyDescent="0.25">
      <c r="A43" s="158" t="e">
        <f>IF(('Mapeamento de Riscos'!#REF!)&gt;0,'Mapeamento de Riscos'!#REF!,"")</f>
        <v>#REF!</v>
      </c>
      <c r="B43" s="158" t="e">
        <f>IF('Mapeamento de Riscos'!#REF!&gt;0,'Mapeamento de Riscos'!#REF!,"")</f>
        <v>#REF!</v>
      </c>
      <c r="C43" s="30" t="e">
        <f>IF(('Mapeamento de Riscos'!#REF!)&gt;0,('Mapeamento de Riscos'!#REF!),"")</f>
        <v>#REF!</v>
      </c>
      <c r="D43" s="30" t="e">
        <f>IF(('Mapeamento de Riscos'!#REF!)&gt;0,('Mapeamento de Riscos'!#REF!),"")</f>
        <v>#REF!</v>
      </c>
      <c r="E43" s="30" t="e">
        <f>IF(('Mapeamento de Riscos'!#REF!)&gt;0,('Mapeamento de Riscos'!#REF!),"")</f>
        <v>#REF!</v>
      </c>
      <c r="F43" s="158" t="e">
        <f>IF(('Mapeamento de Riscos'!#REF!)&gt;0,('Mapeamento de Riscos'!#REF!),"")</f>
        <v>#REF!</v>
      </c>
      <c r="G43" s="158" t="e">
        <f>IF(('Mapeamento de Riscos'!#REF!)&gt;0,('Mapeamento de Riscos'!#REF!),"")</f>
        <v>#REF!</v>
      </c>
      <c r="H43" s="158" t="e">
        <f>IF(('Mapeamento de Riscos'!#REF!)&gt;0,('Mapeamento de Riscos'!#REF!),"")</f>
        <v>#REF!</v>
      </c>
      <c r="I43" s="158" t="e">
        <f>IF(('Mapeamento de Riscos'!#REF!)&gt;0,('Mapeamento de Riscos'!#REF!),"")</f>
        <v>#REF!</v>
      </c>
      <c r="J43" s="158" t="e">
        <f>IF('Mapeamento de Riscos'!#REF!&gt;0,'Mapeamento de Riscos'!#REF!,"")</f>
        <v>#REF!</v>
      </c>
      <c r="K43" s="159" t="e">
        <f>IF('Mapeamento de Riscos'!#REF!&gt;0,(O85&amp;" PREVENTIVO  "&amp;'Mapeamento de Riscos'!#REF!&amp;"
 ATENUANTE "&amp;'Mapeamento de Riscos'!#REF!&amp;""""),"")</f>
        <v>#REF!</v>
      </c>
    </row>
    <row r="44" spans="1:11" ht="45" hidden="1" customHeight="1" x14ac:dyDescent="0.25">
      <c r="A44" s="158" t="e">
        <f>IF(('Mapeamento de Riscos'!#REF!)&gt;0,'Mapeamento de Riscos'!#REF!,"")</f>
        <v>#REF!</v>
      </c>
      <c r="B44" s="158" t="e">
        <f>IF('Mapeamento de Riscos'!#REF!&gt;0,'Mapeamento de Riscos'!#REF!,"")</f>
        <v>#REF!</v>
      </c>
      <c r="C44" s="30" t="e">
        <f>IF(('Mapeamento de Riscos'!#REF!)&gt;0,('Mapeamento de Riscos'!#REF!),"")</f>
        <v>#REF!</v>
      </c>
      <c r="D44" s="30" t="e">
        <f>IF(('Mapeamento de Riscos'!#REF!)&gt;0,('Mapeamento de Riscos'!#REF!),"")</f>
        <v>#REF!</v>
      </c>
      <c r="E44" s="30" t="e">
        <f>IF(('Mapeamento de Riscos'!#REF!)&gt;0,('Mapeamento de Riscos'!#REF!),"")</f>
        <v>#REF!</v>
      </c>
      <c r="F44" s="158" t="e">
        <f>IF(('Mapeamento de Riscos'!#REF!)&gt;0,('Mapeamento de Riscos'!#REF!),"")</f>
        <v>#REF!</v>
      </c>
      <c r="G44" s="158" t="e">
        <f>IF(('Mapeamento de Riscos'!#REF!)&gt;0,('Mapeamento de Riscos'!#REF!),"")</f>
        <v>#REF!</v>
      </c>
      <c r="H44" s="158" t="e">
        <f>IF(('Mapeamento de Riscos'!#REF!)&gt;0,('Mapeamento de Riscos'!#REF!),"")</f>
        <v>#REF!</v>
      </c>
      <c r="I44" s="158" t="e">
        <f>IF(('Mapeamento de Riscos'!#REF!)&gt;0,('Mapeamento de Riscos'!#REF!),"")</f>
        <v>#REF!</v>
      </c>
      <c r="J44" s="158" t="e">
        <f>IF('Mapeamento de Riscos'!#REF!&gt;0,'Mapeamento de Riscos'!#REF!,"")</f>
        <v>#REF!</v>
      </c>
      <c r="K44" s="159" t="e">
        <f>IF('Mapeamento de Riscos'!#REF!&gt;0,(O86&amp;" PREVENTIVO  "&amp;'Mapeamento de Riscos'!#REF!&amp;"
 ATENUANTE "&amp;'Mapeamento de Riscos'!#REF!&amp;""""),"")</f>
        <v>#REF!</v>
      </c>
    </row>
    <row r="45" spans="1:11" ht="45" hidden="1" customHeight="1" x14ac:dyDescent="0.25">
      <c r="A45" s="158" t="e">
        <f>IF(('Mapeamento de Riscos'!#REF!)&gt;0,'Mapeamento de Riscos'!#REF!,"")</f>
        <v>#REF!</v>
      </c>
      <c r="B45" s="158" t="e">
        <f>IF('Mapeamento de Riscos'!#REF!&gt;0,'Mapeamento de Riscos'!#REF!,"")</f>
        <v>#REF!</v>
      </c>
      <c r="C45" s="30" t="e">
        <f>IF(('Mapeamento de Riscos'!#REF!)&gt;0,('Mapeamento de Riscos'!#REF!),"")</f>
        <v>#REF!</v>
      </c>
      <c r="D45" s="30" t="e">
        <f>IF(('Mapeamento de Riscos'!#REF!)&gt;0,('Mapeamento de Riscos'!#REF!),"")</f>
        <v>#REF!</v>
      </c>
      <c r="E45" s="30" t="e">
        <f>IF(('Mapeamento de Riscos'!#REF!)&gt;0,('Mapeamento de Riscos'!#REF!),"")</f>
        <v>#REF!</v>
      </c>
      <c r="F45" s="158" t="e">
        <f>IF(('Mapeamento de Riscos'!#REF!)&gt;0,('Mapeamento de Riscos'!#REF!),"")</f>
        <v>#REF!</v>
      </c>
      <c r="G45" s="158" t="e">
        <f>IF(('Mapeamento de Riscos'!#REF!)&gt;0,('Mapeamento de Riscos'!#REF!),"")</f>
        <v>#REF!</v>
      </c>
      <c r="H45" s="158" t="e">
        <f>IF(('Mapeamento de Riscos'!#REF!)&gt;0,('Mapeamento de Riscos'!#REF!),"")</f>
        <v>#REF!</v>
      </c>
      <c r="I45" s="158" t="e">
        <f>IF(('Mapeamento de Riscos'!#REF!)&gt;0,('Mapeamento de Riscos'!#REF!),"")</f>
        <v>#REF!</v>
      </c>
      <c r="J45" s="158" t="e">
        <f>IF('Mapeamento de Riscos'!#REF!&gt;0,'Mapeamento de Riscos'!#REF!,"")</f>
        <v>#REF!</v>
      </c>
      <c r="K45" s="159" t="e">
        <f>IF('Mapeamento de Riscos'!#REF!&gt;0,(O87&amp;" PREVENTIVO  "&amp;'Mapeamento de Riscos'!#REF!&amp;"
 ATENUANTE "&amp;'Mapeamento de Riscos'!#REF!&amp;""""),"")</f>
        <v>#REF!</v>
      </c>
    </row>
    <row r="46" spans="1:11" ht="45" hidden="1" customHeight="1" x14ac:dyDescent="0.25">
      <c r="A46" s="158" t="e">
        <f>IF(('Mapeamento de Riscos'!#REF!)&gt;0,'Mapeamento de Riscos'!#REF!,"")</f>
        <v>#REF!</v>
      </c>
      <c r="B46" s="158" t="e">
        <f>IF('Mapeamento de Riscos'!#REF!&gt;0,'Mapeamento de Riscos'!#REF!,"")</f>
        <v>#REF!</v>
      </c>
      <c r="C46" s="30" t="e">
        <f>IF(('Mapeamento de Riscos'!#REF!)&gt;0,('Mapeamento de Riscos'!#REF!),"")</f>
        <v>#REF!</v>
      </c>
      <c r="D46" s="30" t="e">
        <f>IF(('Mapeamento de Riscos'!#REF!)&gt;0,('Mapeamento de Riscos'!#REF!),"")</f>
        <v>#REF!</v>
      </c>
      <c r="E46" s="30" t="e">
        <f>IF(('Mapeamento de Riscos'!#REF!)&gt;0,('Mapeamento de Riscos'!#REF!),"")</f>
        <v>#REF!</v>
      </c>
      <c r="F46" s="158" t="e">
        <f>IF(('Mapeamento de Riscos'!#REF!)&gt;0,('Mapeamento de Riscos'!#REF!),"")</f>
        <v>#REF!</v>
      </c>
      <c r="G46" s="158" t="e">
        <f>IF(('Mapeamento de Riscos'!#REF!)&gt;0,('Mapeamento de Riscos'!#REF!),"")</f>
        <v>#REF!</v>
      </c>
      <c r="H46" s="158" t="e">
        <f>IF(('Mapeamento de Riscos'!#REF!)&gt;0,('Mapeamento de Riscos'!#REF!),"")</f>
        <v>#REF!</v>
      </c>
      <c r="I46" s="158" t="e">
        <f>IF(('Mapeamento de Riscos'!#REF!)&gt;0,('Mapeamento de Riscos'!#REF!),"")</f>
        <v>#REF!</v>
      </c>
      <c r="J46" s="158" t="e">
        <f>IF('Mapeamento de Riscos'!#REF!&gt;0,'Mapeamento de Riscos'!#REF!,"")</f>
        <v>#REF!</v>
      </c>
      <c r="K46" s="159" t="e">
        <f>IF('Mapeamento de Riscos'!#REF!&gt;0,(O88&amp;" PREVENTIVO  "&amp;'Mapeamento de Riscos'!#REF!&amp;"
 ATENUANTE "&amp;'Mapeamento de Riscos'!#REF!&amp;""""),"")</f>
        <v>#REF!</v>
      </c>
    </row>
    <row r="47" spans="1:11" ht="45" hidden="1" customHeight="1" x14ac:dyDescent="0.25">
      <c r="A47" s="158" t="e">
        <f>IF(('Mapeamento de Riscos'!#REF!)&gt;0,'Mapeamento de Riscos'!#REF!,"")</f>
        <v>#REF!</v>
      </c>
      <c r="B47" s="158" t="e">
        <f>IF('Mapeamento de Riscos'!#REF!&gt;0,'Mapeamento de Riscos'!#REF!,"")</f>
        <v>#REF!</v>
      </c>
      <c r="C47" s="30" t="e">
        <f>IF(('Mapeamento de Riscos'!#REF!)&gt;0,('Mapeamento de Riscos'!#REF!),"")</f>
        <v>#REF!</v>
      </c>
      <c r="D47" s="30" t="e">
        <f>IF(('Mapeamento de Riscos'!#REF!)&gt;0,('Mapeamento de Riscos'!#REF!),"")</f>
        <v>#REF!</v>
      </c>
      <c r="E47" s="30" t="e">
        <f>IF(('Mapeamento de Riscos'!#REF!)&gt;0,('Mapeamento de Riscos'!#REF!),"")</f>
        <v>#REF!</v>
      </c>
      <c r="F47" s="158" t="e">
        <f>IF(('Mapeamento de Riscos'!#REF!)&gt;0,('Mapeamento de Riscos'!#REF!),"")</f>
        <v>#REF!</v>
      </c>
      <c r="G47" s="158" t="e">
        <f>IF(('Mapeamento de Riscos'!#REF!)&gt;0,('Mapeamento de Riscos'!#REF!),"")</f>
        <v>#REF!</v>
      </c>
      <c r="H47" s="158" t="e">
        <f>IF(('Mapeamento de Riscos'!#REF!)&gt;0,('Mapeamento de Riscos'!#REF!),"")</f>
        <v>#REF!</v>
      </c>
      <c r="I47" s="158" t="e">
        <f>IF(('Mapeamento de Riscos'!#REF!)&gt;0,('Mapeamento de Riscos'!#REF!),"")</f>
        <v>#REF!</v>
      </c>
      <c r="J47" s="158" t="e">
        <f>IF('Mapeamento de Riscos'!#REF!&gt;0,'Mapeamento de Riscos'!#REF!,"")</f>
        <v>#REF!</v>
      </c>
      <c r="K47" s="159" t="e">
        <f>IF('Mapeamento de Riscos'!#REF!&gt;0,(O89&amp;" PREVENTIVO  "&amp;'Mapeamento de Riscos'!#REF!&amp;"
 ATENUANTE "&amp;'Mapeamento de Riscos'!#REF!&amp;""""),"")</f>
        <v>#REF!</v>
      </c>
    </row>
    <row r="48" spans="1:11" ht="45" hidden="1" customHeight="1" x14ac:dyDescent="0.25">
      <c r="A48" s="158" t="e">
        <f>IF(('Mapeamento de Riscos'!#REF!)&gt;0,'Mapeamento de Riscos'!#REF!,"")</f>
        <v>#REF!</v>
      </c>
      <c r="B48" s="158" t="e">
        <f>IF('Mapeamento de Riscos'!#REF!&gt;0,'Mapeamento de Riscos'!#REF!,"")</f>
        <v>#REF!</v>
      </c>
      <c r="C48" s="30" t="e">
        <f>IF(('Mapeamento de Riscos'!#REF!)&gt;0,('Mapeamento de Riscos'!#REF!),"")</f>
        <v>#REF!</v>
      </c>
      <c r="D48" s="30" t="e">
        <f>IF(('Mapeamento de Riscos'!#REF!)&gt;0,('Mapeamento de Riscos'!#REF!),"")</f>
        <v>#REF!</v>
      </c>
      <c r="E48" s="30" t="e">
        <f>IF(('Mapeamento de Riscos'!#REF!)&gt;0,('Mapeamento de Riscos'!#REF!),"")</f>
        <v>#REF!</v>
      </c>
      <c r="F48" s="158" t="e">
        <f>IF(('Mapeamento de Riscos'!#REF!)&gt;0,('Mapeamento de Riscos'!#REF!),"")</f>
        <v>#REF!</v>
      </c>
      <c r="G48" s="158" t="e">
        <f>IF(('Mapeamento de Riscos'!#REF!)&gt;0,('Mapeamento de Riscos'!#REF!),"")</f>
        <v>#REF!</v>
      </c>
      <c r="H48" s="158" t="e">
        <f>IF(('Mapeamento de Riscos'!#REF!)&gt;0,('Mapeamento de Riscos'!#REF!),"")</f>
        <v>#REF!</v>
      </c>
      <c r="I48" s="158" t="e">
        <f>IF(('Mapeamento de Riscos'!#REF!)&gt;0,('Mapeamento de Riscos'!#REF!),"")</f>
        <v>#REF!</v>
      </c>
      <c r="J48" s="158" t="e">
        <f>IF('Mapeamento de Riscos'!#REF!&gt;0,'Mapeamento de Riscos'!#REF!,"")</f>
        <v>#REF!</v>
      </c>
      <c r="K48" s="159" t="e">
        <f>IF('Mapeamento de Riscos'!#REF!&gt;0,(O90&amp;" PREVENTIVO  "&amp;'Mapeamento de Riscos'!#REF!&amp;"
 ATENUANTE "&amp;'Mapeamento de Riscos'!#REF!&amp;""""),"")</f>
        <v>#REF!</v>
      </c>
    </row>
    <row r="49" spans="1:11" ht="45" hidden="1" customHeight="1" x14ac:dyDescent="0.25">
      <c r="A49" s="158" t="e">
        <f>IF(('Mapeamento de Riscos'!#REF!)&gt;0,'Mapeamento de Riscos'!#REF!,"")</f>
        <v>#REF!</v>
      </c>
      <c r="B49" s="158" t="e">
        <f>IF('Mapeamento de Riscos'!#REF!&gt;0,'Mapeamento de Riscos'!#REF!,"")</f>
        <v>#REF!</v>
      </c>
      <c r="C49" s="30" t="e">
        <f>IF(('Mapeamento de Riscos'!#REF!)&gt;0,('Mapeamento de Riscos'!#REF!),"")</f>
        <v>#REF!</v>
      </c>
      <c r="D49" s="30" t="e">
        <f>IF(('Mapeamento de Riscos'!#REF!)&gt;0,('Mapeamento de Riscos'!#REF!),"")</f>
        <v>#REF!</v>
      </c>
      <c r="E49" s="30" t="e">
        <f>IF(('Mapeamento de Riscos'!#REF!)&gt;0,('Mapeamento de Riscos'!#REF!),"")</f>
        <v>#REF!</v>
      </c>
      <c r="F49" s="158" t="e">
        <f>IF(('Mapeamento de Riscos'!#REF!)&gt;0,('Mapeamento de Riscos'!#REF!),"")</f>
        <v>#REF!</v>
      </c>
      <c r="G49" s="158" t="e">
        <f>IF(('Mapeamento de Riscos'!#REF!)&gt;0,('Mapeamento de Riscos'!#REF!),"")</f>
        <v>#REF!</v>
      </c>
      <c r="H49" s="158" t="e">
        <f>IF(('Mapeamento de Riscos'!#REF!)&gt;0,('Mapeamento de Riscos'!#REF!),"")</f>
        <v>#REF!</v>
      </c>
      <c r="I49" s="158" t="e">
        <f>IF(('Mapeamento de Riscos'!#REF!)&gt;0,('Mapeamento de Riscos'!#REF!),"")</f>
        <v>#REF!</v>
      </c>
      <c r="J49" s="158" t="e">
        <f>IF('Mapeamento de Riscos'!#REF!&gt;0,'Mapeamento de Riscos'!#REF!,"")</f>
        <v>#REF!</v>
      </c>
      <c r="K49" s="159" t="e">
        <f>IF('Mapeamento de Riscos'!#REF!&gt;0,(O91&amp;" PREVENTIVO  "&amp;'Mapeamento de Riscos'!#REF!&amp;"
 ATENUANTE "&amp;'Mapeamento de Riscos'!#REF!&amp;""""),"")</f>
        <v>#REF!</v>
      </c>
    </row>
    <row r="50" spans="1:11" ht="45" hidden="1" customHeight="1" x14ac:dyDescent="0.25">
      <c r="A50" s="158" t="e">
        <f>IF(('Mapeamento de Riscos'!#REF!)&gt;0,'Mapeamento de Riscos'!#REF!,"")</f>
        <v>#REF!</v>
      </c>
      <c r="B50" s="158" t="e">
        <f>IF('Mapeamento de Riscos'!#REF!&gt;0,'Mapeamento de Riscos'!#REF!,"")</f>
        <v>#REF!</v>
      </c>
      <c r="C50" s="30" t="e">
        <f>IF(('Mapeamento de Riscos'!#REF!)&gt;0,('Mapeamento de Riscos'!#REF!),"")</f>
        <v>#REF!</v>
      </c>
      <c r="D50" s="30" t="e">
        <f>IF(('Mapeamento de Riscos'!#REF!)&gt;0,('Mapeamento de Riscos'!#REF!),"")</f>
        <v>#REF!</v>
      </c>
      <c r="E50" s="30" t="e">
        <f>IF(('Mapeamento de Riscos'!#REF!)&gt;0,('Mapeamento de Riscos'!#REF!),"")</f>
        <v>#REF!</v>
      </c>
      <c r="F50" s="158" t="e">
        <f>IF(('Mapeamento de Riscos'!#REF!)&gt;0,('Mapeamento de Riscos'!#REF!),"")</f>
        <v>#REF!</v>
      </c>
      <c r="G50" s="158" t="e">
        <f>IF(('Mapeamento de Riscos'!#REF!)&gt;0,('Mapeamento de Riscos'!#REF!),"")</f>
        <v>#REF!</v>
      </c>
      <c r="H50" s="158" t="e">
        <f>IF(('Mapeamento de Riscos'!#REF!)&gt;0,('Mapeamento de Riscos'!#REF!),"")</f>
        <v>#REF!</v>
      </c>
      <c r="I50" s="158" t="e">
        <f>IF(('Mapeamento de Riscos'!#REF!)&gt;0,('Mapeamento de Riscos'!#REF!),"")</f>
        <v>#REF!</v>
      </c>
      <c r="J50" s="158" t="e">
        <f>IF('Mapeamento de Riscos'!#REF!&gt;0,'Mapeamento de Riscos'!#REF!,"")</f>
        <v>#REF!</v>
      </c>
      <c r="K50" s="159" t="e">
        <f>IF('Mapeamento de Riscos'!#REF!&gt;0,(O92&amp;" PREVENTIVO  "&amp;'Mapeamento de Riscos'!#REF!&amp;"
 ATENUANTE "&amp;'Mapeamento de Riscos'!#REF!&amp;""""),"")</f>
        <v>#REF!</v>
      </c>
    </row>
    <row r="51" spans="1:11" ht="45" hidden="1" customHeight="1" x14ac:dyDescent="0.25">
      <c r="A51" s="158" t="e">
        <f>IF(('Mapeamento de Riscos'!#REF!)&gt;0,'Mapeamento de Riscos'!#REF!,"")</f>
        <v>#REF!</v>
      </c>
      <c r="B51" s="158" t="e">
        <f>IF('Mapeamento de Riscos'!#REF!&gt;0,'Mapeamento de Riscos'!#REF!,"")</f>
        <v>#REF!</v>
      </c>
      <c r="C51" s="30" t="e">
        <f>IF(('Mapeamento de Riscos'!#REF!)&gt;0,('Mapeamento de Riscos'!#REF!),"")</f>
        <v>#REF!</v>
      </c>
      <c r="D51" s="30" t="e">
        <f>IF(('Mapeamento de Riscos'!#REF!)&gt;0,('Mapeamento de Riscos'!#REF!),"")</f>
        <v>#REF!</v>
      </c>
      <c r="E51" s="30" t="e">
        <f>IF(('Mapeamento de Riscos'!#REF!)&gt;0,('Mapeamento de Riscos'!#REF!),"")</f>
        <v>#REF!</v>
      </c>
      <c r="F51" s="158" t="e">
        <f>IF(('Mapeamento de Riscos'!#REF!)&gt;0,('Mapeamento de Riscos'!#REF!),"")</f>
        <v>#REF!</v>
      </c>
      <c r="G51" s="158" t="e">
        <f>IF(('Mapeamento de Riscos'!#REF!)&gt;0,('Mapeamento de Riscos'!#REF!),"")</f>
        <v>#REF!</v>
      </c>
      <c r="H51" s="158" t="e">
        <f>IF(('Mapeamento de Riscos'!#REF!)&gt;0,('Mapeamento de Riscos'!#REF!),"")</f>
        <v>#REF!</v>
      </c>
      <c r="I51" s="158" t="e">
        <f>IF(('Mapeamento de Riscos'!#REF!)&gt;0,('Mapeamento de Riscos'!#REF!),"")</f>
        <v>#REF!</v>
      </c>
      <c r="J51" s="158" t="e">
        <f>IF('Mapeamento de Riscos'!#REF!&gt;0,'Mapeamento de Riscos'!#REF!,"")</f>
        <v>#REF!</v>
      </c>
      <c r="K51" s="159" t="e">
        <f>IF('Mapeamento de Riscos'!#REF!&gt;0,(O93&amp;" PREVENTIVO  "&amp;'Mapeamento de Riscos'!#REF!&amp;"
 ATENUANTE "&amp;'Mapeamento de Riscos'!#REF!&amp;""""),"")</f>
        <v>#REF!</v>
      </c>
    </row>
    <row r="52" spans="1:11" ht="45" hidden="1" customHeight="1" x14ac:dyDescent="0.25">
      <c r="A52" s="158" t="e">
        <f>IF(('Mapeamento de Riscos'!#REF!)&gt;0,'Mapeamento de Riscos'!#REF!,"")</f>
        <v>#REF!</v>
      </c>
      <c r="B52" s="158" t="e">
        <f>IF('Mapeamento de Riscos'!#REF!&gt;0,'Mapeamento de Riscos'!#REF!,"")</f>
        <v>#REF!</v>
      </c>
      <c r="C52" s="30" t="e">
        <f>IF(('Mapeamento de Riscos'!#REF!)&gt;0,('Mapeamento de Riscos'!#REF!),"")</f>
        <v>#REF!</v>
      </c>
      <c r="D52" s="30" t="e">
        <f>IF(('Mapeamento de Riscos'!#REF!)&gt;0,('Mapeamento de Riscos'!#REF!),"")</f>
        <v>#REF!</v>
      </c>
      <c r="E52" s="30" t="e">
        <f>IF(('Mapeamento de Riscos'!#REF!)&gt;0,('Mapeamento de Riscos'!#REF!),"")</f>
        <v>#REF!</v>
      </c>
      <c r="F52" s="158" t="e">
        <f>IF(('Mapeamento de Riscos'!#REF!)&gt;0,('Mapeamento de Riscos'!#REF!),"")</f>
        <v>#REF!</v>
      </c>
      <c r="G52" s="158" t="e">
        <f>IF(('Mapeamento de Riscos'!#REF!)&gt;0,('Mapeamento de Riscos'!#REF!),"")</f>
        <v>#REF!</v>
      </c>
      <c r="H52" s="158" t="e">
        <f>IF(('Mapeamento de Riscos'!#REF!)&gt;0,('Mapeamento de Riscos'!#REF!),"")</f>
        <v>#REF!</v>
      </c>
      <c r="I52" s="158" t="e">
        <f>IF(('Mapeamento de Riscos'!#REF!)&gt;0,('Mapeamento de Riscos'!#REF!),"")</f>
        <v>#REF!</v>
      </c>
      <c r="J52" s="158" t="e">
        <f>IF('Mapeamento de Riscos'!#REF!&gt;0,'Mapeamento de Riscos'!#REF!,"")</f>
        <v>#REF!</v>
      </c>
      <c r="K52" s="159" t="e">
        <f>IF('Mapeamento de Riscos'!#REF!&gt;0,(O94&amp;" PREVENTIVO  "&amp;'Mapeamento de Riscos'!#REF!&amp;"
 ATENUANTE "&amp;'Mapeamento de Riscos'!#REF!&amp;""""),"")</f>
        <v>#REF!</v>
      </c>
    </row>
    <row r="53" spans="1:11" ht="45" hidden="1" customHeight="1" x14ac:dyDescent="0.25">
      <c r="A53" s="158" t="e">
        <f>IF(('Mapeamento de Riscos'!#REF!)&gt;0,'Mapeamento de Riscos'!#REF!,"")</f>
        <v>#REF!</v>
      </c>
      <c r="B53" s="158" t="e">
        <f>IF('Mapeamento de Riscos'!#REF!&gt;0,'Mapeamento de Riscos'!#REF!,"")</f>
        <v>#REF!</v>
      </c>
      <c r="C53" s="30" t="e">
        <f>IF(('Mapeamento de Riscos'!#REF!)&gt;0,('Mapeamento de Riscos'!#REF!),"")</f>
        <v>#REF!</v>
      </c>
      <c r="D53" s="30" t="e">
        <f>IF(('Mapeamento de Riscos'!#REF!)&gt;0,('Mapeamento de Riscos'!#REF!),"")</f>
        <v>#REF!</v>
      </c>
      <c r="E53" s="30" t="e">
        <f>IF(('Mapeamento de Riscos'!#REF!)&gt;0,('Mapeamento de Riscos'!#REF!),"")</f>
        <v>#REF!</v>
      </c>
      <c r="F53" s="158" t="e">
        <f>IF(('Mapeamento de Riscos'!#REF!)&gt;0,('Mapeamento de Riscos'!#REF!),"")</f>
        <v>#REF!</v>
      </c>
      <c r="G53" s="158" t="e">
        <f>IF(('Mapeamento de Riscos'!#REF!)&gt;0,('Mapeamento de Riscos'!#REF!),"")</f>
        <v>#REF!</v>
      </c>
      <c r="H53" s="158" t="e">
        <f>IF(('Mapeamento de Riscos'!#REF!)&gt;0,('Mapeamento de Riscos'!#REF!),"")</f>
        <v>#REF!</v>
      </c>
      <c r="I53" s="158" t="e">
        <f>IF(('Mapeamento de Riscos'!#REF!)&gt;0,('Mapeamento de Riscos'!#REF!),"")</f>
        <v>#REF!</v>
      </c>
      <c r="J53" s="158" t="e">
        <f>IF('Mapeamento de Riscos'!#REF!&gt;0,'Mapeamento de Riscos'!#REF!,"")</f>
        <v>#REF!</v>
      </c>
      <c r="K53" s="159" t="e">
        <f>IF('Mapeamento de Riscos'!#REF!&gt;0,(O95&amp;" PREVENTIVO  "&amp;'Mapeamento de Riscos'!#REF!&amp;"
 ATENUANTE "&amp;'Mapeamento de Riscos'!#REF!&amp;""""),"")</f>
        <v>#REF!</v>
      </c>
    </row>
    <row r="54" spans="1:11" ht="45" hidden="1" customHeight="1" x14ac:dyDescent="0.25">
      <c r="A54" s="158" t="e">
        <f>IF(('Mapeamento de Riscos'!#REF!)&gt;0,'Mapeamento de Riscos'!#REF!,"")</f>
        <v>#REF!</v>
      </c>
      <c r="B54" s="158" t="e">
        <f>IF('Mapeamento de Riscos'!#REF!&gt;0,'Mapeamento de Riscos'!#REF!,"")</f>
        <v>#REF!</v>
      </c>
      <c r="C54" s="30" t="e">
        <f>IF(('Mapeamento de Riscos'!#REF!)&gt;0,('Mapeamento de Riscos'!#REF!),"")</f>
        <v>#REF!</v>
      </c>
      <c r="D54" s="30" t="e">
        <f>IF(('Mapeamento de Riscos'!#REF!)&gt;0,('Mapeamento de Riscos'!#REF!),"")</f>
        <v>#REF!</v>
      </c>
      <c r="E54" s="30" t="e">
        <f>IF(('Mapeamento de Riscos'!#REF!)&gt;0,('Mapeamento de Riscos'!#REF!),"")</f>
        <v>#REF!</v>
      </c>
      <c r="F54" s="158" t="e">
        <f>IF(('Mapeamento de Riscos'!#REF!)&gt;0,('Mapeamento de Riscos'!#REF!),"")</f>
        <v>#REF!</v>
      </c>
      <c r="G54" s="158" t="e">
        <f>IF(('Mapeamento de Riscos'!#REF!)&gt;0,('Mapeamento de Riscos'!#REF!),"")</f>
        <v>#REF!</v>
      </c>
      <c r="H54" s="158" t="e">
        <f>IF(('Mapeamento de Riscos'!#REF!)&gt;0,('Mapeamento de Riscos'!#REF!),"")</f>
        <v>#REF!</v>
      </c>
      <c r="I54" s="158" t="e">
        <f>IF(('Mapeamento de Riscos'!#REF!)&gt;0,('Mapeamento de Riscos'!#REF!),"")</f>
        <v>#REF!</v>
      </c>
      <c r="J54" s="158" t="e">
        <f>IF('Mapeamento de Riscos'!#REF!&gt;0,'Mapeamento de Riscos'!#REF!,"")</f>
        <v>#REF!</v>
      </c>
      <c r="K54" s="159" t="e">
        <f>IF('Mapeamento de Riscos'!#REF!&gt;0,(O96&amp;" PREVENTIVO  "&amp;'Mapeamento de Riscos'!#REF!&amp;"
 ATENUANTE "&amp;'Mapeamento de Riscos'!#REF!&amp;""""),"")</f>
        <v>#REF!</v>
      </c>
    </row>
    <row r="55" spans="1:11" ht="45" hidden="1" customHeight="1" x14ac:dyDescent="0.25">
      <c r="A55" s="158" t="e">
        <f>IF(('Mapeamento de Riscos'!#REF!)&gt;0,'Mapeamento de Riscos'!#REF!,"")</f>
        <v>#REF!</v>
      </c>
      <c r="B55" s="158" t="e">
        <f>IF('Mapeamento de Riscos'!#REF!&gt;0,'Mapeamento de Riscos'!#REF!,"")</f>
        <v>#REF!</v>
      </c>
      <c r="C55" s="30" t="e">
        <f>IF(('Mapeamento de Riscos'!#REF!)&gt;0,('Mapeamento de Riscos'!#REF!),"")</f>
        <v>#REF!</v>
      </c>
      <c r="D55" s="30" t="e">
        <f>IF(('Mapeamento de Riscos'!#REF!)&gt;0,('Mapeamento de Riscos'!#REF!),"")</f>
        <v>#REF!</v>
      </c>
      <c r="E55" s="30" t="e">
        <f>IF(('Mapeamento de Riscos'!#REF!)&gt;0,('Mapeamento de Riscos'!#REF!),"")</f>
        <v>#REF!</v>
      </c>
      <c r="F55" s="158" t="e">
        <f>IF(('Mapeamento de Riscos'!#REF!)&gt;0,('Mapeamento de Riscos'!#REF!),"")</f>
        <v>#REF!</v>
      </c>
      <c r="G55" s="158" t="e">
        <f>IF(('Mapeamento de Riscos'!#REF!)&gt;0,('Mapeamento de Riscos'!#REF!),"")</f>
        <v>#REF!</v>
      </c>
      <c r="H55" s="158" t="e">
        <f>IF(('Mapeamento de Riscos'!#REF!)&gt;0,('Mapeamento de Riscos'!#REF!),"")</f>
        <v>#REF!</v>
      </c>
      <c r="I55" s="158" t="e">
        <f>IF(('Mapeamento de Riscos'!#REF!)&gt;0,('Mapeamento de Riscos'!#REF!),"")</f>
        <v>#REF!</v>
      </c>
      <c r="J55" s="158" t="e">
        <f>IF('Mapeamento de Riscos'!#REF!&gt;0,'Mapeamento de Riscos'!#REF!,"")</f>
        <v>#REF!</v>
      </c>
      <c r="K55" s="159" t="e">
        <f>IF('Mapeamento de Riscos'!#REF!&gt;0,(O97&amp;" PREVENTIVO  "&amp;'Mapeamento de Riscos'!#REF!&amp;"
 ATENUANTE "&amp;'Mapeamento de Riscos'!#REF!&amp;""""),"")</f>
        <v>#REF!</v>
      </c>
    </row>
    <row r="56" spans="1:11" ht="45" hidden="1" customHeight="1" x14ac:dyDescent="0.25">
      <c r="A56" s="158" t="e">
        <f>IF(('Mapeamento de Riscos'!#REF!)&gt;0,'Mapeamento de Riscos'!#REF!,"")</f>
        <v>#REF!</v>
      </c>
      <c r="B56" s="158" t="e">
        <f>IF('Mapeamento de Riscos'!#REF!&gt;0,'Mapeamento de Riscos'!#REF!,"")</f>
        <v>#REF!</v>
      </c>
      <c r="C56" s="30" t="e">
        <f>IF(('Mapeamento de Riscos'!#REF!)&gt;0,('Mapeamento de Riscos'!#REF!),"")</f>
        <v>#REF!</v>
      </c>
      <c r="D56" s="30" t="e">
        <f>IF(('Mapeamento de Riscos'!#REF!)&gt;0,('Mapeamento de Riscos'!#REF!),"")</f>
        <v>#REF!</v>
      </c>
      <c r="E56" s="30" t="e">
        <f>IF(('Mapeamento de Riscos'!#REF!)&gt;0,('Mapeamento de Riscos'!#REF!),"")</f>
        <v>#REF!</v>
      </c>
      <c r="F56" s="158" t="e">
        <f>IF(('Mapeamento de Riscos'!#REF!)&gt;0,('Mapeamento de Riscos'!#REF!),"")</f>
        <v>#REF!</v>
      </c>
      <c r="G56" s="158" t="e">
        <f>IF(('Mapeamento de Riscos'!#REF!)&gt;0,('Mapeamento de Riscos'!#REF!),"")</f>
        <v>#REF!</v>
      </c>
      <c r="H56" s="158" t="e">
        <f>IF(('Mapeamento de Riscos'!#REF!)&gt;0,('Mapeamento de Riscos'!#REF!),"")</f>
        <v>#REF!</v>
      </c>
      <c r="I56" s="158" t="e">
        <f>IF(('Mapeamento de Riscos'!#REF!)&gt;0,('Mapeamento de Riscos'!#REF!),"")</f>
        <v>#REF!</v>
      </c>
      <c r="J56" s="158" t="e">
        <f>IF('Mapeamento de Riscos'!#REF!&gt;0,'Mapeamento de Riscos'!#REF!,"")</f>
        <v>#REF!</v>
      </c>
      <c r="K56" s="159" t="e">
        <f>IF('Mapeamento de Riscos'!#REF!&gt;0,(O98&amp;" PREVENTIVO  "&amp;'Mapeamento de Riscos'!#REF!&amp;"
 ATENUANTE "&amp;'Mapeamento de Riscos'!#REF!&amp;""""),"")</f>
        <v>#REF!</v>
      </c>
    </row>
    <row r="57" spans="1:11" ht="45" hidden="1" customHeight="1" x14ac:dyDescent="0.25">
      <c r="A57" s="158" t="e">
        <f>IF(('Mapeamento de Riscos'!#REF!)&gt;0,'Mapeamento de Riscos'!#REF!,"")</f>
        <v>#REF!</v>
      </c>
      <c r="B57" s="158" t="e">
        <f>IF('Mapeamento de Riscos'!#REF!&gt;0,'Mapeamento de Riscos'!#REF!,"")</f>
        <v>#REF!</v>
      </c>
      <c r="C57" s="30" t="e">
        <f>IF(('Mapeamento de Riscos'!#REF!)&gt;0,('Mapeamento de Riscos'!#REF!),"")</f>
        <v>#REF!</v>
      </c>
      <c r="D57" s="30" t="e">
        <f>IF(('Mapeamento de Riscos'!#REF!)&gt;0,('Mapeamento de Riscos'!#REF!),"")</f>
        <v>#REF!</v>
      </c>
      <c r="E57" s="30" t="e">
        <f>IF(('Mapeamento de Riscos'!#REF!)&gt;0,('Mapeamento de Riscos'!#REF!),"")</f>
        <v>#REF!</v>
      </c>
      <c r="F57" s="158" t="e">
        <f>IF(('Mapeamento de Riscos'!#REF!)&gt;0,('Mapeamento de Riscos'!#REF!),"")</f>
        <v>#REF!</v>
      </c>
      <c r="G57" s="158" t="e">
        <f>IF(('Mapeamento de Riscos'!#REF!)&gt;0,('Mapeamento de Riscos'!#REF!),"")</f>
        <v>#REF!</v>
      </c>
      <c r="H57" s="158" t="e">
        <f>IF(('Mapeamento de Riscos'!#REF!)&gt;0,('Mapeamento de Riscos'!#REF!),"")</f>
        <v>#REF!</v>
      </c>
      <c r="I57" s="158" t="e">
        <f>IF(('Mapeamento de Riscos'!#REF!)&gt;0,('Mapeamento de Riscos'!#REF!),"")</f>
        <v>#REF!</v>
      </c>
      <c r="J57" s="158" t="e">
        <f>IF('Mapeamento de Riscos'!#REF!&gt;0,'Mapeamento de Riscos'!#REF!,"")</f>
        <v>#REF!</v>
      </c>
      <c r="K57" s="159" t="e">
        <f>IF('Mapeamento de Riscos'!#REF!&gt;0,(O99&amp;" PREVENTIVO  "&amp;'Mapeamento de Riscos'!#REF!&amp;"
 ATENUANTE "&amp;'Mapeamento de Riscos'!#REF!&amp;""""),"")</f>
        <v>#REF!</v>
      </c>
    </row>
    <row r="58" spans="1:11" ht="45" hidden="1" customHeight="1" x14ac:dyDescent="0.25">
      <c r="A58" s="158" t="e">
        <f>IF(('Mapeamento de Riscos'!#REF!)&gt;0,'Mapeamento de Riscos'!#REF!,"")</f>
        <v>#REF!</v>
      </c>
      <c r="B58" s="158" t="e">
        <f>IF('Mapeamento de Riscos'!#REF!&gt;0,'Mapeamento de Riscos'!#REF!,"")</f>
        <v>#REF!</v>
      </c>
      <c r="C58" s="30" t="e">
        <f>IF(('Mapeamento de Riscos'!#REF!)&gt;0,('Mapeamento de Riscos'!#REF!),"")</f>
        <v>#REF!</v>
      </c>
      <c r="D58" s="30" t="e">
        <f>IF(('Mapeamento de Riscos'!#REF!)&gt;0,('Mapeamento de Riscos'!#REF!),"")</f>
        <v>#REF!</v>
      </c>
      <c r="E58" s="30" t="e">
        <f>IF(('Mapeamento de Riscos'!#REF!)&gt;0,('Mapeamento de Riscos'!#REF!),"")</f>
        <v>#REF!</v>
      </c>
      <c r="F58" s="158" t="e">
        <f>IF(('Mapeamento de Riscos'!#REF!)&gt;0,('Mapeamento de Riscos'!#REF!),"")</f>
        <v>#REF!</v>
      </c>
      <c r="G58" s="158" t="e">
        <f>IF(('Mapeamento de Riscos'!#REF!)&gt;0,('Mapeamento de Riscos'!#REF!),"")</f>
        <v>#REF!</v>
      </c>
      <c r="H58" s="158" t="e">
        <f>IF(('Mapeamento de Riscos'!#REF!)&gt;0,('Mapeamento de Riscos'!#REF!),"")</f>
        <v>#REF!</v>
      </c>
      <c r="I58" s="158" t="e">
        <f>IF(('Mapeamento de Riscos'!#REF!)&gt;0,('Mapeamento de Riscos'!#REF!),"")</f>
        <v>#REF!</v>
      </c>
      <c r="J58" s="158" t="e">
        <f>IF('Mapeamento de Riscos'!#REF!&gt;0,'Mapeamento de Riscos'!#REF!,"")</f>
        <v>#REF!</v>
      </c>
      <c r="K58" s="159" t="e">
        <f>IF('Mapeamento de Riscos'!#REF!&gt;0,(O100&amp;" PREVENTIVO  "&amp;'Mapeamento de Riscos'!#REF!&amp;"
 ATENUANTE "&amp;'Mapeamento de Riscos'!#REF!&amp;""""),"")</f>
        <v>#REF!</v>
      </c>
    </row>
    <row r="59" spans="1:11" ht="45" hidden="1" customHeight="1" x14ac:dyDescent="0.25">
      <c r="A59" s="158" t="e">
        <f>IF(('Mapeamento de Riscos'!#REF!)&gt;0,'Mapeamento de Riscos'!#REF!,"")</f>
        <v>#REF!</v>
      </c>
      <c r="B59" s="158" t="e">
        <f>IF('Mapeamento de Riscos'!#REF!&gt;0,'Mapeamento de Riscos'!#REF!,"")</f>
        <v>#REF!</v>
      </c>
      <c r="C59" s="30" t="e">
        <f>IF(('Mapeamento de Riscos'!#REF!)&gt;0,('Mapeamento de Riscos'!#REF!),"")</f>
        <v>#REF!</v>
      </c>
      <c r="D59" s="30" t="e">
        <f>IF(('Mapeamento de Riscos'!#REF!)&gt;0,('Mapeamento de Riscos'!#REF!),"")</f>
        <v>#REF!</v>
      </c>
      <c r="E59" s="30" t="e">
        <f>IF(('Mapeamento de Riscos'!#REF!)&gt;0,('Mapeamento de Riscos'!#REF!),"")</f>
        <v>#REF!</v>
      </c>
      <c r="F59" s="158" t="e">
        <f>IF(('Mapeamento de Riscos'!#REF!)&gt;0,('Mapeamento de Riscos'!#REF!),"")</f>
        <v>#REF!</v>
      </c>
      <c r="G59" s="158" t="e">
        <f>IF(('Mapeamento de Riscos'!#REF!)&gt;0,('Mapeamento de Riscos'!#REF!),"")</f>
        <v>#REF!</v>
      </c>
      <c r="H59" s="158" t="e">
        <f>IF(('Mapeamento de Riscos'!#REF!)&gt;0,('Mapeamento de Riscos'!#REF!),"")</f>
        <v>#REF!</v>
      </c>
      <c r="I59" s="158" t="e">
        <f>IF(('Mapeamento de Riscos'!#REF!)&gt;0,('Mapeamento de Riscos'!#REF!),"")</f>
        <v>#REF!</v>
      </c>
      <c r="J59" s="158" t="e">
        <f>IF('Mapeamento de Riscos'!#REF!&gt;0,'Mapeamento de Riscos'!#REF!,"")</f>
        <v>#REF!</v>
      </c>
      <c r="K59" s="159" t="e">
        <f>IF('Mapeamento de Riscos'!#REF!&gt;0,(O101&amp;" PREVENTIVO  "&amp;'Mapeamento de Riscos'!#REF!&amp;"
 ATENUANTE "&amp;'Mapeamento de Riscos'!#REF!&amp;""""),"")</f>
        <v>#REF!</v>
      </c>
    </row>
    <row r="60" spans="1:11" ht="45" hidden="1" customHeight="1" x14ac:dyDescent="0.25">
      <c r="A60" s="158" t="e">
        <f>IF(('Mapeamento de Riscos'!#REF!)&gt;0,'Mapeamento de Riscos'!#REF!,"")</f>
        <v>#REF!</v>
      </c>
      <c r="B60" s="158" t="e">
        <f>IF('Mapeamento de Riscos'!#REF!&gt;0,'Mapeamento de Riscos'!#REF!,"")</f>
        <v>#REF!</v>
      </c>
      <c r="C60" s="30" t="e">
        <f>IF(('Mapeamento de Riscos'!#REF!)&gt;0,('Mapeamento de Riscos'!#REF!),"")</f>
        <v>#REF!</v>
      </c>
      <c r="D60" s="30" t="e">
        <f>IF(('Mapeamento de Riscos'!#REF!)&gt;0,('Mapeamento de Riscos'!#REF!),"")</f>
        <v>#REF!</v>
      </c>
      <c r="E60" s="30" t="e">
        <f>IF(('Mapeamento de Riscos'!#REF!)&gt;0,('Mapeamento de Riscos'!#REF!),"")</f>
        <v>#REF!</v>
      </c>
      <c r="F60" s="158" t="e">
        <f>IF(('Mapeamento de Riscos'!#REF!)&gt;0,('Mapeamento de Riscos'!#REF!),"")</f>
        <v>#REF!</v>
      </c>
      <c r="G60" s="158" t="e">
        <f>IF(('Mapeamento de Riscos'!#REF!)&gt;0,('Mapeamento de Riscos'!#REF!),"")</f>
        <v>#REF!</v>
      </c>
      <c r="H60" s="158" t="e">
        <f>IF(('Mapeamento de Riscos'!#REF!)&gt;0,('Mapeamento de Riscos'!#REF!),"")</f>
        <v>#REF!</v>
      </c>
      <c r="I60" s="158" t="e">
        <f>IF(('Mapeamento de Riscos'!#REF!)&gt;0,('Mapeamento de Riscos'!#REF!),"")</f>
        <v>#REF!</v>
      </c>
      <c r="J60" s="158" t="e">
        <f>IF('Mapeamento de Riscos'!#REF!&gt;0,'Mapeamento de Riscos'!#REF!,"")</f>
        <v>#REF!</v>
      </c>
      <c r="K60" s="159" t="e">
        <f>IF('Mapeamento de Riscos'!#REF!&gt;0,(O102&amp;" PREVENTIVO  "&amp;'Mapeamento de Riscos'!#REF!&amp;"
 ATENUANTE "&amp;'Mapeamento de Riscos'!#REF!&amp;""""),"")</f>
        <v>#REF!</v>
      </c>
    </row>
    <row r="61" spans="1:11" ht="11.25" hidden="1" customHeight="1" x14ac:dyDescent="0.25">
      <c r="A61" s="158" t="e">
        <f>IF(('Mapeamento de Riscos'!#REF!)&gt;0,'Mapeamento de Riscos'!#REF!,"")</f>
        <v>#REF!</v>
      </c>
      <c r="B61" s="158" t="e">
        <f>IF('Mapeamento de Riscos'!#REF!&gt;0,'Mapeamento de Riscos'!#REF!,"")</f>
        <v>#REF!</v>
      </c>
      <c r="C61" s="30" t="e">
        <f>IF(('Mapeamento de Riscos'!#REF!)&gt;0,('Mapeamento de Riscos'!#REF!),"")</f>
        <v>#REF!</v>
      </c>
      <c r="D61" s="30" t="e">
        <f>IF(('Mapeamento de Riscos'!#REF!)&gt;0,('Mapeamento de Riscos'!#REF!),"")</f>
        <v>#REF!</v>
      </c>
      <c r="E61" s="30" t="e">
        <f>IF(('Mapeamento de Riscos'!#REF!)&gt;0,('Mapeamento de Riscos'!#REF!),"")</f>
        <v>#REF!</v>
      </c>
      <c r="F61" s="158" t="e">
        <f>IF(('Mapeamento de Riscos'!#REF!)&gt;0,('Mapeamento de Riscos'!#REF!),"")</f>
        <v>#REF!</v>
      </c>
      <c r="G61" s="158" t="e">
        <f>IF(('Mapeamento de Riscos'!#REF!)&gt;0,('Mapeamento de Riscos'!#REF!),"")</f>
        <v>#REF!</v>
      </c>
      <c r="H61" s="158" t="e">
        <f>IF(('Mapeamento de Riscos'!#REF!)&gt;0,('Mapeamento de Riscos'!#REF!),"")</f>
        <v>#REF!</v>
      </c>
      <c r="I61" s="158" t="e">
        <f>IF(('Mapeamento de Riscos'!#REF!)&gt;0,('Mapeamento de Riscos'!#REF!),"")</f>
        <v>#REF!</v>
      </c>
      <c r="J61" s="158" t="e">
        <f>IF('Mapeamento de Riscos'!#REF!&gt;0,'Mapeamento de Riscos'!#REF!,"")</f>
        <v>#REF!</v>
      </c>
      <c r="K61" s="159" t="e">
        <f>IF('Mapeamento de Riscos'!#REF!&gt;0,(O103&amp;" PREVENTIVO  "&amp;'Mapeamento de Riscos'!#REF!&amp;"
 ATENUANTE "&amp;'Mapeamento de Riscos'!#REF!&amp;""""),"")</f>
        <v>#REF!</v>
      </c>
    </row>
    <row r="62" spans="1:11" ht="11.25" hidden="1" customHeight="1" x14ac:dyDescent="0.25">
      <c r="A62" s="158" t="e">
        <f>IF(('Mapeamento de Riscos'!#REF!)&gt;0,'Mapeamento de Riscos'!#REF!,"")</f>
        <v>#REF!</v>
      </c>
      <c r="B62" s="158" t="e">
        <f>IF('Mapeamento de Riscos'!#REF!&gt;0,'Mapeamento de Riscos'!#REF!,"")</f>
        <v>#REF!</v>
      </c>
      <c r="C62" s="30" t="e">
        <f>IF(('Mapeamento de Riscos'!#REF!)&gt;0,('Mapeamento de Riscos'!#REF!),"")</f>
        <v>#REF!</v>
      </c>
      <c r="D62" s="30" t="e">
        <f>IF(('Mapeamento de Riscos'!#REF!)&gt;0,('Mapeamento de Riscos'!#REF!),"")</f>
        <v>#REF!</v>
      </c>
      <c r="E62" s="30" t="e">
        <f>IF(('Mapeamento de Riscos'!#REF!)&gt;0,('Mapeamento de Riscos'!#REF!),"")</f>
        <v>#REF!</v>
      </c>
      <c r="F62" s="158" t="e">
        <f>IF(('Mapeamento de Riscos'!#REF!)&gt;0,('Mapeamento de Riscos'!#REF!),"")</f>
        <v>#REF!</v>
      </c>
      <c r="G62" s="158" t="e">
        <f>IF(('Mapeamento de Riscos'!#REF!)&gt;0,('Mapeamento de Riscos'!#REF!),"")</f>
        <v>#REF!</v>
      </c>
      <c r="H62" s="158" t="e">
        <f>IF(('Mapeamento de Riscos'!#REF!)&gt;0,('Mapeamento de Riscos'!#REF!),"")</f>
        <v>#REF!</v>
      </c>
      <c r="I62" s="158" t="e">
        <f>IF(('Mapeamento de Riscos'!#REF!)&gt;0,('Mapeamento de Riscos'!#REF!),"")</f>
        <v>#REF!</v>
      </c>
      <c r="J62" s="158" t="e">
        <f>IF('Mapeamento de Riscos'!#REF!&gt;0,'Mapeamento de Riscos'!#REF!,"")</f>
        <v>#REF!</v>
      </c>
      <c r="K62" s="159" t="e">
        <f>IF('Mapeamento de Riscos'!#REF!&gt;0,(O104&amp;" PREVENTIVO  "&amp;'Mapeamento de Riscos'!#REF!&amp;"
 ATENUANTE "&amp;'Mapeamento de Riscos'!#REF!&amp;""""),"")</f>
        <v>#REF!</v>
      </c>
    </row>
    <row r="63" spans="1:11" ht="23.25" hidden="1" customHeight="1" x14ac:dyDescent="0.25">
      <c r="A63" s="320" t="s">
        <v>1094</v>
      </c>
      <c r="B63" s="320"/>
      <c r="C63" s="320"/>
      <c r="D63" s="320"/>
      <c r="E63" s="320"/>
      <c r="F63" s="320"/>
      <c r="G63" s="320"/>
      <c r="H63" s="320"/>
      <c r="I63" s="320"/>
      <c r="J63" s="320"/>
      <c r="K63" s="320"/>
    </row>
    <row r="64" spans="1:11" s="21" customFormat="1" ht="23.25" customHeight="1" x14ac:dyDescent="0.25">
      <c r="A64" s="160"/>
      <c r="B64" s="160"/>
      <c r="C64" s="160"/>
      <c r="D64" s="160"/>
      <c r="E64" s="160"/>
      <c r="F64" s="160"/>
      <c r="G64" s="160"/>
      <c r="H64" s="160"/>
      <c r="I64" s="160"/>
      <c r="J64" s="160"/>
      <c r="K64" s="160"/>
    </row>
    <row r="65" spans="1:11" ht="20.45" customHeight="1" x14ac:dyDescent="0.25">
      <c r="A65" s="325" t="str">
        <f>Capa!A20</f>
        <v>COORDENADOR DO PROJETO OBJETO DA CONTRATAÇÃO - DEMANDANTE</v>
      </c>
      <c r="B65" s="325"/>
      <c r="C65" s="325"/>
      <c r="D65" s="325"/>
      <c r="E65" s="325"/>
      <c r="F65" s="325"/>
      <c r="G65" s="161"/>
      <c r="H65" s="161"/>
      <c r="I65" s="54"/>
      <c r="J65" s="54"/>
      <c r="K65" s="54"/>
    </row>
    <row r="66" spans="1:11" ht="20.45" customHeight="1" x14ac:dyDescent="0.25">
      <c r="A66" s="148" t="s">
        <v>1075</v>
      </c>
      <c r="B66" s="323" t="str">
        <f>IF(Capa!B21&gt;0,Capa!B21,"")</f>
        <v>Emanoel Cezar de Souza Alencar</v>
      </c>
      <c r="C66" s="323"/>
      <c r="D66" s="324"/>
      <c r="E66" s="149" t="s">
        <v>1076</v>
      </c>
      <c r="F66" s="150" t="str">
        <f>IF(Capa!G21&gt;0,Capa!G21,"")</f>
        <v>14a GTR</v>
      </c>
      <c r="G66" s="161"/>
      <c r="H66" s="161"/>
      <c r="I66" s="54"/>
      <c r="J66" s="54"/>
      <c r="K66" s="54"/>
    </row>
    <row r="67" spans="1:11" s="21" customFormat="1" ht="12.75" customHeight="1" x14ac:dyDescent="0.25">
      <c r="A67" s="151"/>
      <c r="B67" s="151"/>
      <c r="C67" s="151"/>
      <c r="D67" s="151"/>
      <c r="E67" s="151"/>
      <c r="F67" s="151"/>
      <c r="G67" s="161"/>
      <c r="H67" s="161"/>
      <c r="I67" s="54"/>
      <c r="J67" s="54"/>
      <c r="K67" s="54"/>
    </row>
    <row r="68" spans="1:11" ht="20.45" customHeight="1" x14ac:dyDescent="0.25">
      <c r="A68" s="325" t="str">
        <f>Capa!A22</f>
        <v>ANALISTAS RESPONSÁVEIS PELO MAPEAMENTO DOS RISCOS DA CONTRATAÇÃO - DEMANDANTE</v>
      </c>
      <c r="B68" s="325"/>
      <c r="C68" s="325"/>
      <c r="D68" s="325"/>
      <c r="E68" s="325"/>
      <c r="F68" s="325"/>
      <c r="G68" s="161"/>
      <c r="H68" s="161"/>
      <c r="I68" s="54"/>
      <c r="J68" s="54"/>
      <c r="K68" s="54"/>
    </row>
    <row r="69" spans="1:11" ht="20.45" customHeight="1" x14ac:dyDescent="0.25">
      <c r="A69" s="148" t="s">
        <v>1075</v>
      </c>
      <c r="B69" s="323" t="str">
        <f>IF(Capa!B23&gt;0,Capa!B23,"")</f>
        <v>Emanoel Cezar de Souza Alencar</v>
      </c>
      <c r="C69" s="323"/>
      <c r="D69" s="324"/>
      <c r="E69" s="149" t="s">
        <v>1076</v>
      </c>
      <c r="F69" s="150" t="str">
        <f>IF(Capa!G23&gt;0,Capa!G23,"")</f>
        <v>14a GTR</v>
      </c>
      <c r="G69" s="161"/>
      <c r="H69" s="161"/>
      <c r="I69" s="54"/>
      <c r="J69" s="54"/>
      <c r="K69" s="54"/>
    </row>
    <row r="70" spans="1:11" ht="20.45" customHeight="1" x14ac:dyDescent="0.25">
      <c r="A70" s="148" t="s">
        <v>1075</v>
      </c>
      <c r="B70" s="323" t="str">
        <f>IF(Capa!B24&gt;0,Capa!B24,"")</f>
        <v/>
      </c>
      <c r="C70" s="323"/>
      <c r="D70" s="324"/>
      <c r="E70" s="149" t="s">
        <v>1076</v>
      </c>
      <c r="F70" s="150" t="str">
        <f>IF(Capa!G24&gt;0,Capa!G24,"")</f>
        <v/>
      </c>
      <c r="G70" s="161"/>
      <c r="H70" s="161"/>
      <c r="I70" s="54"/>
      <c r="J70" s="54"/>
      <c r="K70" s="54"/>
    </row>
    <row r="71" spans="1:11" ht="20.45" customHeight="1" x14ac:dyDescent="0.25">
      <c r="A71" s="148" t="s">
        <v>1075</v>
      </c>
      <c r="B71" s="323" t="str">
        <f>IF(Capa!B25&gt;0,Capa!B25,"")</f>
        <v/>
      </c>
      <c r="C71" s="323"/>
      <c r="D71" s="324"/>
      <c r="E71" s="149" t="s">
        <v>1076</v>
      </c>
      <c r="F71" s="150" t="str">
        <f>IF(Capa!G25&gt;0,Capa!G25,"")</f>
        <v/>
      </c>
      <c r="G71" s="161"/>
      <c r="H71" s="161"/>
      <c r="I71" s="54"/>
      <c r="J71" s="54"/>
      <c r="K71" s="54"/>
    </row>
    <row r="72" spans="1:11" ht="20.45" customHeight="1" x14ac:dyDescent="0.25">
      <c r="A72" s="148" t="s">
        <v>1075</v>
      </c>
      <c r="B72" s="323" t="str">
        <f>IF(Capa!B26&gt;0,Capa!B26,"")</f>
        <v/>
      </c>
      <c r="C72" s="323"/>
      <c r="D72" s="324"/>
      <c r="E72" s="149" t="s">
        <v>1076</v>
      </c>
      <c r="F72" s="150" t="str">
        <f>IF(Capa!G26&gt;0,Capa!G26,"")</f>
        <v/>
      </c>
      <c r="G72" s="54"/>
      <c r="H72" s="54"/>
      <c r="I72" s="54"/>
      <c r="J72" s="54"/>
      <c r="K72" s="54"/>
    </row>
    <row r="73" spans="1:11" ht="20.45" customHeight="1" x14ac:dyDescent="0.25">
      <c r="A73" s="148" t="s">
        <v>1075</v>
      </c>
      <c r="B73" s="323" t="str">
        <f>IF(Capa!B27&gt;0,Capa!B27,"")</f>
        <v/>
      </c>
      <c r="C73" s="323"/>
      <c r="D73" s="324"/>
      <c r="E73" s="149" t="s">
        <v>1076</v>
      </c>
      <c r="F73" s="150" t="str">
        <f>IF(Capa!G27&gt;0,Capa!G27,"")</f>
        <v/>
      </c>
      <c r="G73" s="54"/>
      <c r="H73" s="54"/>
      <c r="I73" s="54"/>
      <c r="J73" s="54"/>
      <c r="K73" s="54"/>
    </row>
    <row r="74" spans="1:11" ht="10.5" customHeight="1" x14ac:dyDescent="0.25">
      <c r="A74" s="151"/>
      <c r="B74" s="151"/>
      <c r="C74" s="151"/>
      <c r="D74" s="151"/>
      <c r="E74" s="151"/>
      <c r="F74" s="151"/>
      <c r="G74" s="54"/>
      <c r="H74" s="54"/>
      <c r="I74" s="54"/>
      <c r="J74" s="54"/>
      <c r="K74" s="54"/>
    </row>
    <row r="75" spans="1:11" ht="20.45" customHeight="1" x14ac:dyDescent="0.25">
      <c r="A75" s="321" t="str">
        <f>Capa!A17</f>
        <v>LOCAL/DATA:</v>
      </c>
      <c r="B75" s="322"/>
      <c r="C75" s="90" t="str">
        <f>Capa!C17</f>
        <v>Fortaleza(CE), 21 de novembro de 2024.</v>
      </c>
      <c r="D75" s="91"/>
      <c r="E75" s="91"/>
      <c r="F75" s="92"/>
      <c r="G75" s="54"/>
      <c r="H75" s="54"/>
      <c r="I75" s="54"/>
      <c r="J75" s="54"/>
      <c r="K75" s="54"/>
    </row>
    <row r="76" spans="1:11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</row>
  </sheetData>
  <sheetProtection algorithmName="SHA-512" hashValue="ZZfPEBHK5cV5rL7vLh/4PfLzWJVx+GeZFpHu9Htn6zzTb5AJDiowLZPlFacb2SjMy1BvjmLW5EDfEDLqgTB7Eg==" saltValue="LfOmBHnk2OtU7PONDAEgcg==" spinCount="100000" sheet="1" formatRows="0" deleteRows="0"/>
  <mergeCells count="23">
    <mergeCell ref="A63:K63"/>
    <mergeCell ref="A75:B75"/>
    <mergeCell ref="B72:D72"/>
    <mergeCell ref="B73:D73"/>
    <mergeCell ref="A65:F65"/>
    <mergeCell ref="B66:D66"/>
    <mergeCell ref="B70:D70"/>
    <mergeCell ref="B71:D71"/>
    <mergeCell ref="A68:F68"/>
    <mergeCell ref="B69:D69"/>
    <mergeCell ref="D10:K10"/>
    <mergeCell ref="D2:K2"/>
    <mergeCell ref="D3:K3"/>
    <mergeCell ref="A5:C5"/>
    <mergeCell ref="A6:C6"/>
    <mergeCell ref="A7:C7"/>
    <mergeCell ref="A10:C10"/>
    <mergeCell ref="A8:C8"/>
    <mergeCell ref="A9:C9"/>
    <mergeCell ref="D6:K6"/>
    <mergeCell ref="D7:K7"/>
    <mergeCell ref="D8:K8"/>
    <mergeCell ref="D9:K9"/>
  </mergeCells>
  <pageMargins left="0.51181102362204722" right="0.51181102362204722" top="0.78740157480314965" bottom="0.78740157480314965" header="0.31496062992125984" footer="0.31496062992125984"/>
  <pageSetup paperSize="9" scale="33" orientation="landscape" horizontalDpi="300" verticalDpi="300" r:id="rId1"/>
  <headerFooter>
    <oddFooter>&amp;CPágina &amp;P de &amp;N</oddFooter>
  </headerFooter>
  <rowBreaks count="1" manualBreakCount="1">
    <brk id="46" max="11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190500</xdr:colOff>
                <xdr:row>0</xdr:row>
                <xdr:rowOff>142875</xdr:rowOff>
              </from>
              <to>
                <xdr:col>2</xdr:col>
                <xdr:colOff>1419225</xdr:colOff>
                <xdr:row>2</xdr:row>
                <xdr:rowOff>200025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1"/>
  <dimension ref="A3:H200"/>
  <sheetViews>
    <sheetView workbookViewId="0">
      <selection activeCell="C11" sqref="C11:G11"/>
    </sheetView>
  </sheetViews>
  <sheetFormatPr defaultRowHeight="15" x14ac:dyDescent="0.25"/>
  <cols>
    <col min="1" max="1" width="71" customWidth="1"/>
    <col min="3" max="3" width="75.85546875" style="21" customWidth="1"/>
    <col min="4" max="4" width="9.140625" style="21"/>
    <col min="5" max="5" width="71.28515625" style="21" customWidth="1"/>
    <col min="6" max="6" width="9.140625" style="21"/>
    <col min="7" max="7" width="57.85546875" customWidth="1"/>
    <col min="8" max="8" width="41.140625" customWidth="1"/>
  </cols>
  <sheetData>
    <row r="3" spans="1:8" ht="31.5" x14ac:dyDescent="0.25">
      <c r="A3" s="28" t="s">
        <v>141</v>
      </c>
      <c r="C3" s="28" t="s">
        <v>98</v>
      </c>
      <c r="E3" s="28" t="s">
        <v>143</v>
      </c>
      <c r="G3" s="6" t="s">
        <v>3</v>
      </c>
    </row>
    <row r="4" spans="1:8" ht="45" x14ac:dyDescent="0.25">
      <c r="A4" s="30" t="s">
        <v>692</v>
      </c>
      <c r="C4" s="31" t="s">
        <v>99</v>
      </c>
      <c r="E4" s="31" t="str">
        <f>IF('Lista de Riscos Normalizados'!E2&gt;0,'Lista de Riscos Normalizados'!E2,"")</f>
        <v/>
      </c>
    </row>
    <row r="5" spans="1:8" ht="47.25" x14ac:dyDescent="0.25">
      <c r="A5" s="30" t="s">
        <v>693</v>
      </c>
      <c r="C5" s="31" t="s">
        <v>100</v>
      </c>
      <c r="E5" s="31" t="str">
        <f>IF('Lista de Riscos Normalizados'!E3&gt;0,'Lista de Riscos Normalizados'!E3,"")</f>
        <v/>
      </c>
      <c r="G5" s="2" t="s">
        <v>4</v>
      </c>
      <c r="H5" s="8" t="s">
        <v>5</v>
      </c>
    </row>
    <row r="6" spans="1:8" ht="60" x14ac:dyDescent="0.25">
      <c r="A6" s="30" t="s">
        <v>694</v>
      </c>
      <c r="C6" s="31" t="s">
        <v>101</v>
      </c>
      <c r="E6" s="31" t="str">
        <f>IF('Lista de Riscos Normalizados'!E4&gt;0,'Lista de Riscos Normalizados'!E4,"")</f>
        <v/>
      </c>
      <c r="G6" s="3" t="s">
        <v>6</v>
      </c>
      <c r="H6" s="5" t="s">
        <v>7</v>
      </c>
    </row>
    <row r="7" spans="1:8" ht="30" x14ac:dyDescent="0.25">
      <c r="A7" s="30" t="s">
        <v>695</v>
      </c>
      <c r="C7" s="31" t="s">
        <v>102</v>
      </c>
      <c r="E7" s="31" t="str">
        <f>IF('Lista de Riscos Normalizados'!E5&gt;0,'Lista de Riscos Normalizados'!E5,"")</f>
        <v/>
      </c>
      <c r="G7" s="4" t="s">
        <v>8</v>
      </c>
      <c r="H7" s="7"/>
    </row>
    <row r="8" spans="1:8" x14ac:dyDescent="0.25">
      <c r="A8" s="30" t="s">
        <v>696</v>
      </c>
      <c r="C8" s="31" t="s">
        <v>103</v>
      </c>
      <c r="E8" s="31" t="str">
        <f>IF('Lista de Riscos Normalizados'!E6&gt;0,'Lista de Riscos Normalizados'!E6,"")</f>
        <v/>
      </c>
      <c r="G8" s="4" t="s">
        <v>9</v>
      </c>
      <c r="H8" s="7"/>
    </row>
    <row r="9" spans="1:8" ht="30" x14ac:dyDescent="0.25">
      <c r="A9" s="30" t="s">
        <v>697</v>
      </c>
      <c r="C9" s="31" t="s">
        <v>104</v>
      </c>
      <c r="E9" s="31" t="str">
        <f>IF('Lista de Riscos Normalizados'!E7&gt;0,'Lista de Riscos Normalizados'!E7,"")</f>
        <v/>
      </c>
      <c r="G9" s="4" t="s">
        <v>10</v>
      </c>
      <c r="H9" s="7"/>
    </row>
    <row r="10" spans="1:8" ht="30" x14ac:dyDescent="0.25">
      <c r="A10" s="30" t="s">
        <v>698</v>
      </c>
      <c r="C10" s="31" t="s">
        <v>105</v>
      </c>
      <c r="E10" s="31" t="str">
        <f>IF('Lista de Riscos Normalizados'!E8&gt;0,'Lista de Riscos Normalizados'!E8,"")</f>
        <v/>
      </c>
      <c r="G10" s="4" t="s">
        <v>11</v>
      </c>
      <c r="H10" s="7"/>
    </row>
    <row r="11" spans="1:8" x14ac:dyDescent="0.25">
      <c r="A11" s="30" t="s">
        <v>699</v>
      </c>
      <c r="C11" s="31" t="s">
        <v>106</v>
      </c>
      <c r="E11" s="31" t="str">
        <f>IF('Lista de Riscos Normalizados'!E9&gt;0,'Lista de Riscos Normalizados'!E9,"")</f>
        <v/>
      </c>
      <c r="G11" s="4" t="s">
        <v>12</v>
      </c>
      <c r="H11" s="7"/>
    </row>
    <row r="12" spans="1:8" ht="30" x14ac:dyDescent="0.25">
      <c r="A12" s="30" t="s">
        <v>700</v>
      </c>
      <c r="C12" s="31" t="s">
        <v>107</v>
      </c>
      <c r="E12" s="31" t="str">
        <f>IF('Lista de Riscos Normalizados'!E10&gt;0,'Lista de Riscos Normalizados'!E10,"")</f>
        <v/>
      </c>
      <c r="G12" s="4" t="s">
        <v>13</v>
      </c>
      <c r="H12" s="7"/>
    </row>
    <row r="13" spans="1:8" ht="30" x14ac:dyDescent="0.25">
      <c r="A13" s="30" t="s">
        <v>701</v>
      </c>
      <c r="C13" s="31" t="s">
        <v>108</v>
      </c>
      <c r="E13" s="31" t="str">
        <f>IF('Lista de Riscos Normalizados'!E11&gt;0,'Lista de Riscos Normalizados'!E11,"")</f>
        <v/>
      </c>
      <c r="G13" s="4" t="s">
        <v>14</v>
      </c>
      <c r="H13" s="7"/>
    </row>
    <row r="14" spans="1:8" x14ac:dyDescent="0.25">
      <c r="A14" s="30" t="s">
        <v>702</v>
      </c>
      <c r="C14" s="31" t="s">
        <v>109</v>
      </c>
      <c r="E14" s="31" t="str">
        <f>IF('Lista de Riscos Normalizados'!E12&gt;0,'Lista de Riscos Normalizados'!E12,"")</f>
        <v/>
      </c>
      <c r="G14" s="4" t="s">
        <v>15</v>
      </c>
      <c r="H14" s="7"/>
    </row>
    <row r="15" spans="1:8" ht="30" x14ac:dyDescent="0.25">
      <c r="A15" s="30" t="s">
        <v>703</v>
      </c>
      <c r="C15" s="31" t="s">
        <v>110</v>
      </c>
      <c r="E15" s="31" t="str">
        <f>IF('Lista de Riscos Normalizados'!E13&gt;0,'Lista de Riscos Normalizados'!E13,"")</f>
        <v/>
      </c>
      <c r="G15" s="4" t="s">
        <v>16</v>
      </c>
      <c r="H15" s="7"/>
    </row>
    <row r="16" spans="1:8" ht="30" x14ac:dyDescent="0.25">
      <c r="A16" s="30" t="s">
        <v>704</v>
      </c>
      <c r="C16" s="31" t="s">
        <v>111</v>
      </c>
      <c r="E16" s="31" t="str">
        <f>IF('Lista de Riscos Normalizados'!E14&gt;0,'Lista de Riscos Normalizados'!E14,"")</f>
        <v/>
      </c>
      <c r="G16" s="4" t="s">
        <v>17</v>
      </c>
      <c r="H16" s="7"/>
    </row>
    <row r="17" spans="1:8" x14ac:dyDescent="0.25">
      <c r="A17" s="30" t="s">
        <v>705</v>
      </c>
      <c r="C17" s="31" t="s">
        <v>112</v>
      </c>
      <c r="E17" s="31" t="str">
        <f>IF('Lista de Riscos Normalizados'!E15&gt;0,'Lista de Riscos Normalizados'!E15,"")</f>
        <v/>
      </c>
      <c r="G17" s="4" t="s">
        <v>18</v>
      </c>
      <c r="H17" s="7"/>
    </row>
    <row r="18" spans="1:8" x14ac:dyDescent="0.25">
      <c r="A18" s="30" t="s">
        <v>706</v>
      </c>
      <c r="C18" s="31" t="s">
        <v>113</v>
      </c>
      <c r="E18" s="31" t="str">
        <f>IF('Lista de Riscos Normalizados'!E16&gt;0,'Lista de Riscos Normalizados'!E16,"")</f>
        <v/>
      </c>
      <c r="G18" s="4" t="s">
        <v>19</v>
      </c>
      <c r="H18" s="7"/>
    </row>
    <row r="19" spans="1:8" ht="30" x14ac:dyDescent="0.25">
      <c r="A19" s="30" t="s">
        <v>707</v>
      </c>
      <c r="C19" s="31" t="s">
        <v>114</v>
      </c>
      <c r="E19" s="31" t="str">
        <f>IF('Lista de Riscos Normalizados'!E17&gt;0,'Lista de Riscos Normalizados'!E17,"")</f>
        <v/>
      </c>
      <c r="G19" s="4" t="s">
        <v>20</v>
      </c>
      <c r="H19" s="7"/>
    </row>
    <row r="20" spans="1:8" x14ac:dyDescent="0.25">
      <c r="A20" s="30" t="s">
        <v>708</v>
      </c>
      <c r="C20" s="31" t="s">
        <v>115</v>
      </c>
      <c r="E20" s="31" t="str">
        <f>IF('Lista de Riscos Normalizados'!E18&gt;0,'Lista de Riscos Normalizados'!E18,"")</f>
        <v/>
      </c>
      <c r="G20" s="4" t="s">
        <v>21</v>
      </c>
      <c r="H20" s="7"/>
    </row>
    <row r="21" spans="1:8" ht="30" x14ac:dyDescent="0.25">
      <c r="A21" s="30" t="s">
        <v>709</v>
      </c>
      <c r="C21" s="31" t="s">
        <v>116</v>
      </c>
      <c r="E21" s="31" t="str">
        <f>IF('Lista de Riscos Normalizados'!E19&gt;0,'Lista de Riscos Normalizados'!E19,"")</f>
        <v/>
      </c>
      <c r="G21" s="4" t="s">
        <v>22</v>
      </c>
      <c r="H21" s="7"/>
    </row>
    <row r="22" spans="1:8" x14ac:dyDescent="0.25">
      <c r="A22" s="30" t="s">
        <v>710</v>
      </c>
      <c r="C22" s="31" t="s">
        <v>117</v>
      </c>
      <c r="E22" s="31" t="str">
        <f>IF('Lista de Riscos Normalizados'!E20&gt;0,'Lista de Riscos Normalizados'!E20,"")</f>
        <v/>
      </c>
      <c r="G22" s="4" t="s">
        <v>23</v>
      </c>
      <c r="H22" s="7"/>
    </row>
    <row r="23" spans="1:8" ht="30" x14ac:dyDescent="0.25">
      <c r="A23" s="30" t="s">
        <v>711</v>
      </c>
      <c r="C23" s="31" t="s">
        <v>118</v>
      </c>
      <c r="E23" s="31" t="str">
        <f>IF('Lista de Riscos Normalizados'!E21&gt;0,'Lista de Riscos Normalizados'!E21,"")</f>
        <v/>
      </c>
      <c r="G23" s="4" t="s">
        <v>24</v>
      </c>
      <c r="H23" s="7"/>
    </row>
    <row r="24" spans="1:8" x14ac:dyDescent="0.25">
      <c r="A24" s="30" t="s">
        <v>712</v>
      </c>
      <c r="C24" s="31" t="s">
        <v>119</v>
      </c>
      <c r="E24" s="31" t="str">
        <f>IF('Lista de Riscos Normalizados'!E22&gt;0,'Lista de Riscos Normalizados'!E22,"")</f>
        <v/>
      </c>
      <c r="G24" s="4" t="s">
        <v>25</v>
      </c>
      <c r="H24" s="7"/>
    </row>
    <row r="25" spans="1:8" ht="30" x14ac:dyDescent="0.25">
      <c r="A25" s="30" t="s">
        <v>713</v>
      </c>
      <c r="C25" s="31" t="s">
        <v>120</v>
      </c>
      <c r="E25" s="31" t="str">
        <f>IF('Lista de Riscos Normalizados'!E23&gt;0,'Lista de Riscos Normalizados'!E23,"")</f>
        <v/>
      </c>
      <c r="G25" s="4" t="s">
        <v>26</v>
      </c>
      <c r="H25" s="7"/>
    </row>
    <row r="26" spans="1:8" x14ac:dyDescent="0.25">
      <c r="A26" s="30" t="s">
        <v>714</v>
      </c>
      <c r="C26" s="31" t="s">
        <v>121</v>
      </c>
      <c r="E26" s="31" t="str">
        <f>IF('Lista de Riscos Normalizados'!E24&gt;0,'Lista de Riscos Normalizados'!E24,"")</f>
        <v/>
      </c>
      <c r="G26" s="4" t="s">
        <v>27</v>
      </c>
      <c r="H26" s="7"/>
    </row>
    <row r="27" spans="1:8" ht="30" x14ac:dyDescent="0.25">
      <c r="A27" s="30" t="s">
        <v>715</v>
      </c>
      <c r="C27" s="31" t="s">
        <v>122</v>
      </c>
      <c r="E27" s="31" t="str">
        <f>IF('Lista de Riscos Normalizados'!E25&gt;0,'Lista de Riscos Normalizados'!E25,"")</f>
        <v/>
      </c>
      <c r="G27" s="4" t="s">
        <v>28</v>
      </c>
      <c r="H27" s="7"/>
    </row>
    <row r="28" spans="1:8" ht="45" x14ac:dyDescent="0.25">
      <c r="A28" s="30" t="s">
        <v>716</v>
      </c>
      <c r="C28" s="31" t="s">
        <v>123</v>
      </c>
      <c r="E28" s="31" t="str">
        <f>IF('Lista de Riscos Normalizados'!E26&gt;0,'Lista de Riscos Normalizados'!E26,"")</f>
        <v/>
      </c>
      <c r="G28" s="4" t="s">
        <v>29</v>
      </c>
      <c r="H28" s="7"/>
    </row>
    <row r="29" spans="1:8" ht="30" x14ac:dyDescent="0.25">
      <c r="A29" s="30" t="s">
        <v>717</v>
      </c>
      <c r="C29" s="31" t="s">
        <v>124</v>
      </c>
      <c r="E29" s="31" t="str">
        <f>IF('Lista de Riscos Normalizados'!E27&gt;0,'Lista de Riscos Normalizados'!E27,"")</f>
        <v/>
      </c>
      <c r="G29" s="4" t="s">
        <v>30</v>
      </c>
      <c r="H29" s="7"/>
    </row>
    <row r="30" spans="1:8" ht="30" x14ac:dyDescent="0.25">
      <c r="A30" s="30" t="s">
        <v>718</v>
      </c>
      <c r="C30" s="31" t="s">
        <v>125</v>
      </c>
      <c r="E30" s="31" t="str">
        <f>IF('Lista de Riscos Normalizados'!E28&gt;0,'Lista de Riscos Normalizados'!E28,"")</f>
        <v/>
      </c>
      <c r="G30" s="4" t="s">
        <v>31</v>
      </c>
      <c r="H30" s="7"/>
    </row>
    <row r="31" spans="1:8" ht="30" x14ac:dyDescent="0.25">
      <c r="A31" s="30" t="s">
        <v>719</v>
      </c>
      <c r="C31" s="31" t="s">
        <v>126</v>
      </c>
      <c r="E31" s="31" t="str">
        <f>IF('Lista de Riscos Normalizados'!E29&gt;0,'Lista de Riscos Normalizados'!E29,"")</f>
        <v/>
      </c>
      <c r="G31" s="4" t="s">
        <v>32</v>
      </c>
      <c r="H31" s="7"/>
    </row>
    <row r="32" spans="1:8" ht="45" x14ac:dyDescent="0.25">
      <c r="A32" s="30" t="s">
        <v>720</v>
      </c>
      <c r="C32" s="31" t="s">
        <v>127</v>
      </c>
      <c r="E32" s="31" t="str">
        <f>IF('Lista de Riscos Normalizados'!E30&gt;0,'Lista de Riscos Normalizados'!E30,"")</f>
        <v/>
      </c>
      <c r="G32" s="4" t="s">
        <v>33</v>
      </c>
      <c r="H32" s="7"/>
    </row>
    <row r="33" spans="1:8" ht="30" x14ac:dyDescent="0.25">
      <c r="A33" s="30" t="s">
        <v>721</v>
      </c>
      <c r="C33" s="31" t="s">
        <v>128</v>
      </c>
      <c r="E33" s="31" t="str">
        <f>IF('Lista de Riscos Normalizados'!E31&gt;0,'Lista de Riscos Normalizados'!E31,"")</f>
        <v/>
      </c>
      <c r="G33" s="4" t="s">
        <v>34</v>
      </c>
      <c r="H33" s="7"/>
    </row>
    <row r="34" spans="1:8" ht="30" x14ac:dyDescent="0.25">
      <c r="A34" s="30" t="s">
        <v>722</v>
      </c>
      <c r="C34" s="31" t="s">
        <v>129</v>
      </c>
      <c r="E34" s="31" t="str">
        <f>IF('Lista de Riscos Normalizados'!E32&gt;0,'Lista de Riscos Normalizados'!E32,"")</f>
        <v/>
      </c>
      <c r="G34" s="4" t="s">
        <v>35</v>
      </c>
      <c r="H34" s="7"/>
    </row>
    <row r="35" spans="1:8" x14ac:dyDescent="0.25">
      <c r="A35" s="30" t="s">
        <v>723</v>
      </c>
      <c r="C35" s="31" t="s">
        <v>130</v>
      </c>
      <c r="E35" s="31" t="str">
        <f>IF('Lista de Riscos Normalizados'!E33&gt;0,'Lista de Riscos Normalizados'!E33,"")</f>
        <v/>
      </c>
      <c r="G35" s="4" t="s">
        <v>36</v>
      </c>
      <c r="H35" s="7"/>
    </row>
    <row r="36" spans="1:8" x14ac:dyDescent="0.25">
      <c r="A36" s="30" t="s">
        <v>724</v>
      </c>
      <c r="C36" s="31" t="s">
        <v>131</v>
      </c>
      <c r="E36" s="31" t="str">
        <f>IF('Lista de Riscos Normalizados'!E34&gt;0,'Lista de Riscos Normalizados'!E34,"")</f>
        <v/>
      </c>
      <c r="G36" s="4" t="s">
        <v>37</v>
      </c>
      <c r="H36" s="7"/>
    </row>
    <row r="37" spans="1:8" ht="45" x14ac:dyDescent="0.25">
      <c r="A37" s="30" t="s">
        <v>725</v>
      </c>
      <c r="C37" s="31" t="s">
        <v>132</v>
      </c>
      <c r="E37" s="31" t="str">
        <f>IF('Lista de Riscos Normalizados'!E35&gt;0,'Lista de Riscos Normalizados'!E35,"")</f>
        <v/>
      </c>
      <c r="G37" s="4" t="s">
        <v>38</v>
      </c>
      <c r="H37" s="7"/>
    </row>
    <row r="38" spans="1:8" ht="30" x14ac:dyDescent="0.25">
      <c r="A38" s="30" t="s">
        <v>726</v>
      </c>
      <c r="C38" s="31" t="s">
        <v>133</v>
      </c>
      <c r="E38" s="31" t="str">
        <f>IF('Lista de Riscos Normalizados'!E36&gt;0,'Lista de Riscos Normalizados'!E36,"")</f>
        <v/>
      </c>
      <c r="G38" s="4" t="s">
        <v>39</v>
      </c>
      <c r="H38" s="7"/>
    </row>
    <row r="39" spans="1:8" x14ac:dyDescent="0.25">
      <c r="A39" s="30" t="s">
        <v>727</v>
      </c>
      <c r="C39" s="31" t="s">
        <v>134</v>
      </c>
      <c r="E39" s="31" t="str">
        <f>IF('Lista de Riscos Normalizados'!E37&gt;0,'Lista de Riscos Normalizados'!E37,"")</f>
        <v/>
      </c>
      <c r="G39" s="4" t="s">
        <v>40</v>
      </c>
      <c r="H39" s="7"/>
    </row>
    <row r="40" spans="1:8" x14ac:dyDescent="0.25">
      <c r="A40" s="30" t="s">
        <v>728</v>
      </c>
      <c r="C40" s="31" t="s">
        <v>135</v>
      </c>
      <c r="E40" s="31" t="str">
        <f>IF('Lista de Riscos Normalizados'!E38&gt;0,'Lista de Riscos Normalizados'!E38,"")</f>
        <v/>
      </c>
      <c r="G40" s="4" t="s">
        <v>41</v>
      </c>
      <c r="H40" s="7"/>
    </row>
    <row r="41" spans="1:8" ht="30" x14ac:dyDescent="0.25">
      <c r="A41" s="30" t="s">
        <v>729</v>
      </c>
      <c r="C41" s="31" t="s">
        <v>136</v>
      </c>
      <c r="E41" s="31" t="str">
        <f>IF('Lista de Riscos Normalizados'!E39&gt;0,'Lista de Riscos Normalizados'!E39,"")</f>
        <v/>
      </c>
      <c r="G41" s="4" t="s">
        <v>42</v>
      </c>
      <c r="H41" s="7"/>
    </row>
    <row r="42" spans="1:8" x14ac:dyDescent="0.25">
      <c r="A42" s="30" t="s">
        <v>730</v>
      </c>
      <c r="C42" s="31" t="s">
        <v>137</v>
      </c>
      <c r="E42" s="31" t="str">
        <f>IF('Lista de Riscos Normalizados'!E40&gt;0,'Lista de Riscos Normalizados'!E40,"")</f>
        <v/>
      </c>
      <c r="G42" s="4" t="s">
        <v>43</v>
      </c>
      <c r="H42" s="7"/>
    </row>
    <row r="43" spans="1:8" x14ac:dyDescent="0.25">
      <c r="A43" s="30" t="s">
        <v>731</v>
      </c>
      <c r="C43" s="31" t="s">
        <v>138</v>
      </c>
      <c r="E43" s="31" t="str">
        <f>IF('Lista de Riscos Normalizados'!E41&gt;0,'Lista de Riscos Normalizados'!E41,"")</f>
        <v/>
      </c>
      <c r="G43" s="4" t="s">
        <v>44</v>
      </c>
      <c r="H43" s="7"/>
    </row>
    <row r="44" spans="1:8" ht="45" x14ac:dyDescent="0.25">
      <c r="A44" s="30" t="s">
        <v>732</v>
      </c>
      <c r="C44" s="31" t="s">
        <v>139</v>
      </c>
      <c r="E44" s="31" t="str">
        <f>IF('Lista de Riscos Normalizados'!E42&gt;0,'Lista de Riscos Normalizados'!E42,"")</f>
        <v/>
      </c>
      <c r="G44" s="4" t="s">
        <v>45</v>
      </c>
      <c r="H44" s="7"/>
    </row>
    <row r="45" spans="1:8" ht="30" x14ac:dyDescent="0.25">
      <c r="A45" s="30" t="s">
        <v>733</v>
      </c>
      <c r="C45" s="1" t="str">
        <f>IF('Lista de Riscos Normalizados'!C2&gt;0,'Lista de Riscos Normalizados'!C2,"")</f>
        <v/>
      </c>
      <c r="E45" s="31" t="str">
        <f>IF('Lista de Riscos Normalizados'!E43&gt;0,'Lista de Riscos Normalizados'!E43,"")</f>
        <v/>
      </c>
      <c r="G45" s="4" t="s">
        <v>46</v>
      </c>
      <c r="H45" s="7"/>
    </row>
    <row r="46" spans="1:8" ht="45" x14ac:dyDescent="0.25">
      <c r="A46" s="30" t="s">
        <v>734</v>
      </c>
      <c r="C46" s="1" t="str">
        <f>IF('Lista de Riscos Normalizados'!C3&gt;0,'Lista de Riscos Normalizados'!C3,"")</f>
        <v/>
      </c>
      <c r="E46" s="31" t="str">
        <f>IF('Lista de Riscos Normalizados'!E44&gt;0,'Lista de Riscos Normalizados'!E44,"")</f>
        <v/>
      </c>
      <c r="G46" s="4" t="s">
        <v>47</v>
      </c>
      <c r="H46" s="7"/>
    </row>
    <row r="47" spans="1:8" x14ac:dyDescent="0.25">
      <c r="A47" s="30" t="s">
        <v>735</v>
      </c>
      <c r="C47" s="1" t="str">
        <f>IF('Lista de Riscos Normalizados'!C4&gt;0,'Lista de Riscos Normalizados'!C4,"")</f>
        <v/>
      </c>
      <c r="E47" s="31" t="str">
        <f>IF('Lista de Riscos Normalizados'!E45&gt;0,'Lista de Riscos Normalizados'!E45,"")</f>
        <v/>
      </c>
      <c r="G47" s="4" t="s">
        <v>48</v>
      </c>
      <c r="H47" s="7"/>
    </row>
    <row r="48" spans="1:8" ht="30" x14ac:dyDescent="0.25">
      <c r="A48" s="30" t="s">
        <v>736</v>
      </c>
      <c r="C48" s="1" t="str">
        <f>IF('Lista de Riscos Normalizados'!C5&gt;0,'Lista de Riscos Normalizados'!C5,"")</f>
        <v/>
      </c>
      <c r="E48" s="31" t="str">
        <f>IF('Lista de Riscos Normalizados'!E46&gt;0,'Lista de Riscos Normalizados'!E46,"")</f>
        <v/>
      </c>
      <c r="G48" s="4" t="s">
        <v>49</v>
      </c>
      <c r="H48" s="7"/>
    </row>
    <row r="49" spans="1:8" ht="30" x14ac:dyDescent="0.25">
      <c r="A49" s="30" t="s">
        <v>737</v>
      </c>
      <c r="C49" s="1" t="str">
        <f>IF('Lista de Riscos Normalizados'!C6&gt;0,'Lista de Riscos Normalizados'!C6,"")</f>
        <v/>
      </c>
      <c r="E49" s="31" t="str">
        <f>IF('Lista de Riscos Normalizados'!E47&gt;0,'Lista de Riscos Normalizados'!E47,"")</f>
        <v/>
      </c>
      <c r="G49" s="4" t="s">
        <v>50</v>
      </c>
      <c r="H49" s="7"/>
    </row>
    <row r="50" spans="1:8" ht="30" x14ac:dyDescent="0.25">
      <c r="A50" s="30" t="s">
        <v>738</v>
      </c>
      <c r="C50" s="1" t="str">
        <f>IF('Lista de Riscos Normalizados'!C7&gt;0,'Lista de Riscos Normalizados'!C7,"")</f>
        <v/>
      </c>
      <c r="E50" s="31" t="str">
        <f>IF('Lista de Riscos Normalizados'!E48&gt;0,'Lista de Riscos Normalizados'!E48,"")</f>
        <v/>
      </c>
      <c r="G50" s="4" t="s">
        <v>51</v>
      </c>
      <c r="H50" s="7"/>
    </row>
    <row r="51" spans="1:8" ht="30" x14ac:dyDescent="0.25">
      <c r="A51" s="30" t="s">
        <v>739</v>
      </c>
      <c r="C51" s="1" t="str">
        <f>IF('Lista de Riscos Normalizados'!C8&gt;0,'Lista de Riscos Normalizados'!C8,"")</f>
        <v/>
      </c>
      <c r="E51" s="31" t="str">
        <f>IF('Lista de Riscos Normalizados'!E49&gt;0,'Lista de Riscos Normalizados'!E49,"")</f>
        <v/>
      </c>
      <c r="G51" s="4" t="s">
        <v>52</v>
      </c>
      <c r="H51" s="7"/>
    </row>
    <row r="52" spans="1:8" ht="30" x14ac:dyDescent="0.25">
      <c r="A52" s="30" t="s">
        <v>740</v>
      </c>
      <c r="C52" s="1" t="str">
        <f>IF('Lista de Riscos Normalizados'!C9&gt;0,'Lista de Riscos Normalizados'!C9,"")</f>
        <v/>
      </c>
      <c r="E52" s="31" t="str">
        <f>IF('Lista de Riscos Normalizados'!E50&gt;0,'Lista de Riscos Normalizados'!E50,"")</f>
        <v/>
      </c>
      <c r="G52" s="4" t="s">
        <v>53</v>
      </c>
      <c r="H52" s="7"/>
    </row>
    <row r="53" spans="1:8" x14ac:dyDescent="0.25">
      <c r="A53" s="30" t="s">
        <v>741</v>
      </c>
      <c r="C53" s="1" t="str">
        <f>IF('Lista de Riscos Normalizados'!C10&gt;0,'Lista de Riscos Normalizados'!C10,"")</f>
        <v/>
      </c>
      <c r="E53" s="31" t="str">
        <f>IF('Lista de Riscos Normalizados'!E51&gt;0,'Lista de Riscos Normalizados'!E51,"")</f>
        <v/>
      </c>
      <c r="G53" s="4" t="s">
        <v>54</v>
      </c>
      <c r="H53" s="7"/>
    </row>
    <row r="54" spans="1:8" ht="30" x14ac:dyDescent="0.25">
      <c r="A54" s="30" t="s">
        <v>742</v>
      </c>
      <c r="C54" s="1" t="str">
        <f>IF('Lista de Riscos Normalizados'!C11&gt;0,'Lista de Riscos Normalizados'!C11,"")</f>
        <v/>
      </c>
      <c r="E54" s="31" t="str">
        <f>IF('Lista de Riscos Normalizados'!E52&gt;0,'Lista de Riscos Normalizados'!E52,"")</f>
        <v/>
      </c>
      <c r="G54" s="4" t="s">
        <v>55</v>
      </c>
      <c r="H54" s="7"/>
    </row>
    <row r="55" spans="1:8" ht="30" x14ac:dyDescent="0.25">
      <c r="A55" s="30" t="s">
        <v>743</v>
      </c>
      <c r="C55" s="1" t="str">
        <f>IF('Lista de Riscos Normalizados'!C12&gt;0,'Lista de Riscos Normalizados'!C12,"")</f>
        <v/>
      </c>
      <c r="E55" s="31" t="str">
        <f>IF('Lista de Riscos Normalizados'!E53&gt;0,'Lista de Riscos Normalizados'!E53,"")</f>
        <v/>
      </c>
      <c r="G55" s="4" t="s">
        <v>56</v>
      </c>
      <c r="H55" s="7"/>
    </row>
    <row r="56" spans="1:8" x14ac:dyDescent="0.25">
      <c r="A56" s="30" t="s">
        <v>744</v>
      </c>
      <c r="C56" s="1" t="str">
        <f>IF('Lista de Riscos Normalizados'!C13&gt;0,'Lista de Riscos Normalizados'!C13,"")</f>
        <v/>
      </c>
      <c r="E56" s="31" t="str">
        <f>IF('Lista de Riscos Normalizados'!E54&gt;0,'Lista de Riscos Normalizados'!E54,"")</f>
        <v/>
      </c>
      <c r="G56" s="4" t="s">
        <v>57</v>
      </c>
      <c r="H56" s="7"/>
    </row>
    <row r="57" spans="1:8" ht="30" x14ac:dyDescent="0.25">
      <c r="A57" s="30" t="s">
        <v>745</v>
      </c>
      <c r="C57" s="1" t="str">
        <f>IF('Lista de Riscos Normalizados'!C14&gt;0,'Lista de Riscos Normalizados'!C14,"")</f>
        <v/>
      </c>
      <c r="E57" s="31" t="str">
        <f>IF('Lista de Riscos Normalizados'!E55&gt;0,'Lista de Riscos Normalizados'!E55,"")</f>
        <v/>
      </c>
      <c r="G57" s="4" t="s">
        <v>58</v>
      </c>
      <c r="H57" s="7"/>
    </row>
    <row r="58" spans="1:8" ht="30" x14ac:dyDescent="0.25">
      <c r="A58" s="30" t="s">
        <v>746</v>
      </c>
      <c r="C58" s="1" t="str">
        <f>IF('Lista de Riscos Normalizados'!C15&gt;0,'Lista de Riscos Normalizados'!C15,"")</f>
        <v/>
      </c>
      <c r="E58" s="31" t="str">
        <f>IF('Lista de Riscos Normalizados'!E56&gt;0,'Lista de Riscos Normalizados'!E56,"")</f>
        <v/>
      </c>
      <c r="G58" s="4" t="s">
        <v>59</v>
      </c>
      <c r="H58" s="7"/>
    </row>
    <row r="59" spans="1:8" ht="30" x14ac:dyDescent="0.25">
      <c r="A59" s="30" t="s">
        <v>747</v>
      </c>
      <c r="C59" s="1" t="str">
        <f>IF('Lista de Riscos Normalizados'!C16&gt;0,'Lista de Riscos Normalizados'!C16,"")</f>
        <v/>
      </c>
      <c r="E59" s="31" t="str">
        <f>IF('Lista de Riscos Normalizados'!E57&gt;0,'Lista de Riscos Normalizados'!E57,"")</f>
        <v/>
      </c>
      <c r="G59" s="4" t="s">
        <v>60</v>
      </c>
      <c r="H59" s="7"/>
    </row>
    <row r="60" spans="1:8" x14ac:dyDescent="0.25">
      <c r="A60" s="30" t="s">
        <v>748</v>
      </c>
      <c r="C60" s="1" t="str">
        <f>IF('Lista de Riscos Normalizados'!C17&gt;0,'Lista de Riscos Normalizados'!C17,"")</f>
        <v/>
      </c>
      <c r="E60" s="31" t="str">
        <f>IF('Lista de Riscos Normalizados'!E58&gt;0,'Lista de Riscos Normalizados'!E58,"")</f>
        <v/>
      </c>
      <c r="G60" s="4" t="s">
        <v>61</v>
      </c>
      <c r="H60" s="7"/>
    </row>
    <row r="61" spans="1:8" ht="45" x14ac:dyDescent="0.25">
      <c r="A61" s="30" t="s">
        <v>749</v>
      </c>
      <c r="C61" s="1" t="str">
        <f>IF('Lista de Riscos Normalizados'!C18&gt;0,'Lista de Riscos Normalizados'!C18,"")</f>
        <v/>
      </c>
      <c r="E61" s="31" t="str">
        <f>IF('Lista de Riscos Normalizados'!E59&gt;0,'Lista de Riscos Normalizados'!E59,"")</f>
        <v/>
      </c>
      <c r="G61" s="4" t="s">
        <v>62</v>
      </c>
      <c r="H61" s="7"/>
    </row>
    <row r="62" spans="1:8" x14ac:dyDescent="0.25">
      <c r="A62" s="30" t="s">
        <v>750</v>
      </c>
      <c r="C62" s="1" t="str">
        <f>IF('Lista de Riscos Normalizados'!C19&gt;0,'Lista de Riscos Normalizados'!C19,"")</f>
        <v/>
      </c>
      <c r="E62" s="31" t="str">
        <f>IF('Lista de Riscos Normalizados'!E60&gt;0,'Lista de Riscos Normalizados'!E60,"")</f>
        <v/>
      </c>
      <c r="G62" s="4" t="s">
        <v>63</v>
      </c>
      <c r="H62" s="7"/>
    </row>
    <row r="63" spans="1:8" x14ac:dyDescent="0.25">
      <c r="A63" s="30" t="s">
        <v>751</v>
      </c>
      <c r="C63" s="1" t="str">
        <f>IF('Lista de Riscos Normalizados'!C20&gt;0,'Lista de Riscos Normalizados'!C20,"")</f>
        <v/>
      </c>
      <c r="E63" s="31" t="str">
        <f>IF('Lista de Riscos Normalizados'!E61&gt;0,'Lista de Riscos Normalizados'!E61,"")</f>
        <v/>
      </c>
      <c r="G63" s="4" t="s">
        <v>64</v>
      </c>
      <c r="H63" s="7"/>
    </row>
    <row r="64" spans="1:8" ht="45" x14ac:dyDescent="0.25">
      <c r="A64" s="30" t="s">
        <v>752</v>
      </c>
      <c r="C64" s="1" t="str">
        <f>IF('Lista de Riscos Normalizados'!C21&gt;0,'Lista de Riscos Normalizados'!C21,"")</f>
        <v/>
      </c>
      <c r="E64" s="31" t="str">
        <f>IF('Lista de Riscos Normalizados'!E62&gt;0,'Lista de Riscos Normalizados'!E62,"")</f>
        <v/>
      </c>
      <c r="G64" s="4" t="s">
        <v>65</v>
      </c>
      <c r="H64" s="7"/>
    </row>
    <row r="65" spans="1:8" x14ac:dyDescent="0.25">
      <c r="A65" s="30" t="s">
        <v>753</v>
      </c>
      <c r="C65" s="1" t="str">
        <f>IF('Lista de Riscos Normalizados'!C22&gt;0,'Lista de Riscos Normalizados'!C22,"")</f>
        <v/>
      </c>
      <c r="E65" s="31" t="str">
        <f>IF('Lista de Riscos Normalizados'!E63&gt;0,'Lista de Riscos Normalizados'!E63,"")</f>
        <v/>
      </c>
      <c r="G65" s="4" t="s">
        <v>66</v>
      </c>
      <c r="H65" s="7"/>
    </row>
    <row r="66" spans="1:8" ht="30" x14ac:dyDescent="0.25">
      <c r="A66" s="30" t="s">
        <v>754</v>
      </c>
      <c r="C66" s="1" t="str">
        <f>IF('Lista de Riscos Normalizados'!C23&gt;0,'Lista de Riscos Normalizados'!C23,"")</f>
        <v/>
      </c>
      <c r="E66" s="31" t="str">
        <f>IF('Lista de Riscos Normalizados'!E64&gt;0,'Lista de Riscos Normalizados'!E64,"")</f>
        <v/>
      </c>
      <c r="G66" s="4" t="s">
        <v>67</v>
      </c>
      <c r="H66" s="7"/>
    </row>
    <row r="67" spans="1:8" x14ac:dyDescent="0.25">
      <c r="A67" s="30" t="s">
        <v>755</v>
      </c>
      <c r="C67" s="1" t="str">
        <f>IF('Lista de Riscos Normalizados'!C24&gt;0,'Lista de Riscos Normalizados'!C24,"")</f>
        <v/>
      </c>
      <c r="E67" s="31" t="str">
        <f>IF('Lista de Riscos Normalizados'!E65&gt;0,'Lista de Riscos Normalizados'!E65,"")</f>
        <v/>
      </c>
      <c r="G67" s="4" t="s">
        <v>68</v>
      </c>
      <c r="H67" s="7"/>
    </row>
    <row r="68" spans="1:8" x14ac:dyDescent="0.25">
      <c r="A68" s="30" t="s">
        <v>756</v>
      </c>
      <c r="C68" s="1" t="str">
        <f>IF('Lista de Riscos Normalizados'!C25&gt;0,'Lista de Riscos Normalizados'!C25,"")</f>
        <v/>
      </c>
      <c r="E68" s="31" t="str">
        <f>IF('Lista de Riscos Normalizados'!E66&gt;0,'Lista de Riscos Normalizados'!E66,"")</f>
        <v/>
      </c>
      <c r="G68" s="4" t="s">
        <v>69</v>
      </c>
      <c r="H68" s="7"/>
    </row>
    <row r="69" spans="1:8" ht="45" x14ac:dyDescent="0.25">
      <c r="A69" s="30" t="s">
        <v>757</v>
      </c>
      <c r="C69" s="1" t="str">
        <f>IF('Lista de Riscos Normalizados'!C26&gt;0,'Lista de Riscos Normalizados'!C26,"")</f>
        <v/>
      </c>
      <c r="E69" s="31" t="str">
        <f>IF('Lista de Riscos Normalizados'!E67&gt;0,'Lista de Riscos Normalizados'!E67,"")</f>
        <v/>
      </c>
      <c r="G69" s="4" t="s">
        <v>70</v>
      </c>
      <c r="H69" s="7"/>
    </row>
    <row r="70" spans="1:8" ht="30" x14ac:dyDescent="0.25">
      <c r="A70" s="30" t="s">
        <v>758</v>
      </c>
      <c r="C70" s="1" t="str">
        <f>IF('Lista de Riscos Normalizados'!C27&gt;0,'Lista de Riscos Normalizados'!C27,"")</f>
        <v/>
      </c>
      <c r="E70" s="31" t="str">
        <f>IF('Lista de Riscos Normalizados'!E68&gt;0,'Lista de Riscos Normalizados'!E68,"")</f>
        <v/>
      </c>
      <c r="G70" s="4" t="s">
        <v>71</v>
      </c>
      <c r="H70" s="7"/>
    </row>
    <row r="71" spans="1:8" x14ac:dyDescent="0.25">
      <c r="A71" s="30" t="s">
        <v>759</v>
      </c>
      <c r="C71" s="1" t="str">
        <f>IF('Lista de Riscos Normalizados'!C28&gt;0,'Lista de Riscos Normalizados'!C28,"")</f>
        <v/>
      </c>
      <c r="E71" s="31" t="str">
        <f>IF('Lista de Riscos Normalizados'!E69&gt;0,'Lista de Riscos Normalizados'!E69,"")</f>
        <v/>
      </c>
      <c r="G71" s="4" t="s">
        <v>72</v>
      </c>
      <c r="H71" s="7"/>
    </row>
    <row r="72" spans="1:8" x14ac:dyDescent="0.25">
      <c r="A72" s="30" t="s">
        <v>760</v>
      </c>
      <c r="C72" s="1" t="str">
        <f>IF('Lista de Riscos Normalizados'!C29&gt;0,'Lista de Riscos Normalizados'!C29,"")</f>
        <v/>
      </c>
      <c r="E72" s="31" t="str">
        <f>IF('Lista de Riscos Normalizados'!E70&gt;0,'Lista de Riscos Normalizados'!E70,"")</f>
        <v/>
      </c>
      <c r="G72" s="4" t="s">
        <v>73</v>
      </c>
      <c r="H72" s="7"/>
    </row>
    <row r="73" spans="1:8" ht="45" x14ac:dyDescent="0.25">
      <c r="A73" s="30" t="s">
        <v>761</v>
      </c>
      <c r="C73" s="1" t="str">
        <f>IF('Lista de Riscos Normalizados'!C30&gt;0,'Lista de Riscos Normalizados'!C30,"")</f>
        <v/>
      </c>
      <c r="E73" s="31" t="str">
        <f>IF('Lista de Riscos Normalizados'!E71&gt;0,'Lista de Riscos Normalizados'!E71,"")</f>
        <v/>
      </c>
      <c r="G73" s="4" t="s">
        <v>74</v>
      </c>
      <c r="H73" s="7"/>
    </row>
    <row r="74" spans="1:8" ht="45" x14ac:dyDescent="0.25">
      <c r="A74" s="30" t="s">
        <v>762</v>
      </c>
      <c r="C74" s="1" t="str">
        <f>IF('Lista de Riscos Normalizados'!C31&gt;0,'Lista de Riscos Normalizados'!C31,"")</f>
        <v/>
      </c>
      <c r="E74" s="31" t="str">
        <f>IF('Lista de Riscos Normalizados'!E72&gt;0,'Lista de Riscos Normalizados'!E72,"")</f>
        <v/>
      </c>
      <c r="G74" s="4" t="s">
        <v>75</v>
      </c>
      <c r="H74" s="7"/>
    </row>
    <row r="75" spans="1:8" ht="30" x14ac:dyDescent="0.25">
      <c r="A75" s="30" t="s">
        <v>763</v>
      </c>
      <c r="C75" s="1" t="str">
        <f>IF('Lista de Riscos Normalizados'!C32&gt;0,'Lista de Riscos Normalizados'!C32,"")</f>
        <v/>
      </c>
      <c r="E75" s="31" t="str">
        <f>IF('Lista de Riscos Normalizados'!E73&gt;0,'Lista de Riscos Normalizados'!E73,"")</f>
        <v/>
      </c>
      <c r="G75" s="4" t="s">
        <v>76</v>
      </c>
      <c r="H75" s="7"/>
    </row>
    <row r="76" spans="1:8" x14ac:dyDescent="0.25">
      <c r="A76" s="30" t="s">
        <v>764</v>
      </c>
      <c r="C76" s="1" t="str">
        <f>IF('Lista de Riscos Normalizados'!C33&gt;0,'Lista de Riscos Normalizados'!C33,"")</f>
        <v/>
      </c>
      <c r="E76" s="31" t="str">
        <f>IF('Lista de Riscos Normalizados'!E74&gt;0,'Lista de Riscos Normalizados'!E74,"")</f>
        <v/>
      </c>
      <c r="G76" s="4" t="s">
        <v>77</v>
      </c>
      <c r="H76" s="7"/>
    </row>
    <row r="77" spans="1:8" ht="30" x14ac:dyDescent="0.25">
      <c r="A77" s="30" t="s">
        <v>765</v>
      </c>
      <c r="C77" s="1" t="str">
        <f>IF('Lista de Riscos Normalizados'!C34&gt;0,'Lista de Riscos Normalizados'!C34,"")</f>
        <v/>
      </c>
      <c r="E77" s="31" t="str">
        <f>IF('Lista de Riscos Normalizados'!E75&gt;0,'Lista de Riscos Normalizados'!E75,"")</f>
        <v/>
      </c>
      <c r="G77" s="4" t="s">
        <v>78</v>
      </c>
      <c r="H77" s="7"/>
    </row>
    <row r="78" spans="1:8" ht="45" x14ac:dyDescent="0.25">
      <c r="A78" s="30" t="s">
        <v>766</v>
      </c>
      <c r="C78" s="1" t="str">
        <f>IF('Lista de Riscos Normalizados'!C35&gt;0,'Lista de Riscos Normalizados'!C35,"")</f>
        <v/>
      </c>
      <c r="E78" s="31" t="str">
        <f>IF('Lista de Riscos Normalizados'!E76&gt;0,'Lista de Riscos Normalizados'!E76,"")</f>
        <v/>
      </c>
      <c r="G78" s="4" t="s">
        <v>79</v>
      </c>
      <c r="H78" s="7"/>
    </row>
    <row r="79" spans="1:8" ht="30" x14ac:dyDescent="0.25">
      <c r="A79" s="30" t="s">
        <v>767</v>
      </c>
      <c r="C79" s="1" t="str">
        <f>IF('Lista de Riscos Normalizados'!C36&gt;0,'Lista de Riscos Normalizados'!C36,"")</f>
        <v/>
      </c>
      <c r="E79" s="31" t="str">
        <f>IF('Lista de Riscos Normalizados'!E77&gt;0,'Lista de Riscos Normalizados'!E77,"")</f>
        <v/>
      </c>
      <c r="G79" s="4" t="s">
        <v>80</v>
      </c>
      <c r="H79" s="7"/>
    </row>
    <row r="80" spans="1:8" x14ac:dyDescent="0.25">
      <c r="A80" s="30" t="s">
        <v>768</v>
      </c>
      <c r="C80" s="1" t="str">
        <f>IF('Lista de Riscos Normalizados'!C37&gt;0,'Lista de Riscos Normalizados'!C37,"")</f>
        <v/>
      </c>
      <c r="E80" s="31" t="str">
        <f>IF('Lista de Riscos Normalizados'!E78&gt;0,'Lista de Riscos Normalizados'!E78,"")</f>
        <v/>
      </c>
      <c r="G80" s="4" t="s">
        <v>81</v>
      </c>
      <c r="H80" s="7"/>
    </row>
    <row r="81" spans="1:8" ht="45" x14ac:dyDescent="0.25">
      <c r="A81" s="30" t="s">
        <v>769</v>
      </c>
      <c r="C81" s="1" t="str">
        <f>IF('Lista de Riscos Normalizados'!C38&gt;0,'Lista de Riscos Normalizados'!C38,"")</f>
        <v/>
      </c>
      <c r="E81" s="31" t="str">
        <f>IF('Lista de Riscos Normalizados'!E79&gt;0,'Lista de Riscos Normalizados'!E79,"")</f>
        <v/>
      </c>
      <c r="G81" s="4" t="s">
        <v>82</v>
      </c>
      <c r="H81" s="7"/>
    </row>
    <row r="82" spans="1:8" x14ac:dyDescent="0.25">
      <c r="A82" s="30" t="s">
        <v>770</v>
      </c>
      <c r="C82" s="1" t="str">
        <f>IF('Lista de Riscos Normalizados'!C39&gt;0,'Lista de Riscos Normalizados'!C39,"")</f>
        <v/>
      </c>
      <c r="E82" s="31" t="str">
        <f>IF('Lista de Riscos Normalizados'!E80&gt;0,'Lista de Riscos Normalizados'!E80,"")</f>
        <v/>
      </c>
      <c r="G82" s="4" t="s">
        <v>83</v>
      </c>
      <c r="H82" s="7"/>
    </row>
    <row r="83" spans="1:8" ht="30" x14ac:dyDescent="0.25">
      <c r="A83" s="30" t="s">
        <v>771</v>
      </c>
      <c r="C83" s="1" t="str">
        <f>IF('Lista de Riscos Normalizados'!C40&gt;0,'Lista de Riscos Normalizados'!C40,"")</f>
        <v/>
      </c>
      <c r="E83" s="31" t="str">
        <f>IF('Lista de Riscos Normalizados'!E81&gt;0,'Lista de Riscos Normalizados'!E81,"")</f>
        <v/>
      </c>
      <c r="G83" s="4" t="s">
        <v>84</v>
      </c>
      <c r="H83" s="7"/>
    </row>
    <row r="84" spans="1:8" ht="30" x14ac:dyDescent="0.25">
      <c r="A84" s="30" t="s">
        <v>772</v>
      </c>
      <c r="C84" s="1" t="str">
        <f>IF('Lista de Riscos Normalizados'!C41&gt;0,'Lista de Riscos Normalizados'!C41,"")</f>
        <v/>
      </c>
      <c r="E84" s="31" t="str">
        <f>IF('Lista de Riscos Normalizados'!E82&gt;0,'Lista de Riscos Normalizados'!E82,"")</f>
        <v/>
      </c>
      <c r="G84" s="4" t="s">
        <v>85</v>
      </c>
      <c r="H84" s="7"/>
    </row>
    <row r="85" spans="1:8" ht="30" x14ac:dyDescent="0.25">
      <c r="A85" s="30" t="s">
        <v>773</v>
      </c>
      <c r="C85" s="1" t="str">
        <f>IF('Lista de Riscos Normalizados'!C42&gt;0,'Lista de Riscos Normalizados'!C42,"")</f>
        <v/>
      </c>
      <c r="E85" s="31" t="str">
        <f>IF('Lista de Riscos Normalizados'!E83&gt;0,'Lista de Riscos Normalizados'!E83,"")</f>
        <v/>
      </c>
      <c r="G85" s="4" t="s">
        <v>86</v>
      </c>
      <c r="H85" s="7"/>
    </row>
    <row r="86" spans="1:8" ht="30" x14ac:dyDescent="0.25">
      <c r="A86" s="30" t="s">
        <v>774</v>
      </c>
      <c r="C86" s="1" t="str">
        <f>IF('Lista de Riscos Normalizados'!C43&gt;0,'Lista de Riscos Normalizados'!C43,"")</f>
        <v/>
      </c>
      <c r="E86" s="31" t="str">
        <f>IF('Lista de Riscos Normalizados'!E84&gt;0,'Lista de Riscos Normalizados'!E84,"")</f>
        <v/>
      </c>
      <c r="G86" s="4" t="s">
        <v>87</v>
      </c>
      <c r="H86" s="7"/>
    </row>
    <row r="87" spans="1:8" ht="30" x14ac:dyDescent="0.25">
      <c r="A87" s="30" t="s">
        <v>775</v>
      </c>
      <c r="C87" s="1" t="str">
        <f>IF('Lista de Riscos Normalizados'!C44&gt;0,'Lista de Riscos Normalizados'!C44,"")</f>
        <v/>
      </c>
      <c r="E87" s="31" t="str">
        <f>IF('Lista de Riscos Normalizados'!E85&gt;0,'Lista de Riscos Normalizados'!E85,"")</f>
        <v/>
      </c>
      <c r="G87" s="4" t="s">
        <v>88</v>
      </c>
      <c r="H87" s="7"/>
    </row>
    <row r="88" spans="1:8" x14ac:dyDescent="0.25">
      <c r="A88" s="30" t="s">
        <v>776</v>
      </c>
      <c r="C88" s="1" t="str">
        <f>IF('Lista de Riscos Normalizados'!C45&gt;0,'Lista de Riscos Normalizados'!C45,"")</f>
        <v/>
      </c>
      <c r="E88" s="31" t="str">
        <f>IF('Lista de Riscos Normalizados'!E86&gt;0,'Lista de Riscos Normalizados'!E86,"")</f>
        <v/>
      </c>
      <c r="G88" s="4" t="s">
        <v>89</v>
      </c>
      <c r="H88" s="7"/>
    </row>
    <row r="89" spans="1:8" ht="30" x14ac:dyDescent="0.25">
      <c r="A89" s="30" t="s">
        <v>777</v>
      </c>
      <c r="C89" s="1" t="str">
        <f>IF('Lista de Riscos Normalizados'!C46&gt;0,'Lista de Riscos Normalizados'!C46,"")</f>
        <v/>
      </c>
      <c r="E89" s="31" t="str">
        <f>IF('Lista de Riscos Normalizados'!E87&gt;0,'Lista de Riscos Normalizados'!E87,"")</f>
        <v/>
      </c>
      <c r="G89" s="4" t="s">
        <v>90</v>
      </c>
      <c r="H89" s="7"/>
    </row>
    <row r="90" spans="1:8" x14ac:dyDescent="0.25">
      <c r="A90" s="30" t="s">
        <v>778</v>
      </c>
      <c r="C90" s="1" t="str">
        <f>IF('Lista de Riscos Normalizados'!C47&gt;0,'Lista de Riscos Normalizados'!C47,"")</f>
        <v/>
      </c>
      <c r="E90" s="31" t="str">
        <f>IF('Lista de Riscos Normalizados'!E88&gt;0,'Lista de Riscos Normalizados'!E88,"")</f>
        <v/>
      </c>
      <c r="G90" s="4" t="s">
        <v>91</v>
      </c>
      <c r="H90" s="7"/>
    </row>
    <row r="91" spans="1:8" ht="30" x14ac:dyDescent="0.25">
      <c r="A91" s="30" t="s">
        <v>779</v>
      </c>
      <c r="C91" s="1" t="str">
        <f>IF('Lista de Riscos Normalizados'!C48&gt;0,'Lista de Riscos Normalizados'!C48,"")</f>
        <v/>
      </c>
      <c r="E91" s="31" t="str">
        <f>IF('Lista de Riscos Normalizados'!E89&gt;0,'Lista de Riscos Normalizados'!E89,"")</f>
        <v/>
      </c>
      <c r="G91" s="4" t="s">
        <v>92</v>
      </c>
      <c r="H91" s="7"/>
    </row>
    <row r="92" spans="1:8" x14ac:dyDescent="0.25">
      <c r="A92" s="30" t="s">
        <v>780</v>
      </c>
      <c r="C92" s="1" t="str">
        <f>IF('Lista de Riscos Normalizados'!C49&gt;0,'Lista de Riscos Normalizados'!C49,"")</f>
        <v/>
      </c>
      <c r="E92" s="31" t="str">
        <f>IF('Lista de Riscos Normalizados'!E90&gt;0,'Lista de Riscos Normalizados'!E90,"")</f>
        <v/>
      </c>
      <c r="G92" s="4" t="s">
        <v>93</v>
      </c>
      <c r="H92" s="7"/>
    </row>
    <row r="93" spans="1:8" ht="30" x14ac:dyDescent="0.25">
      <c r="A93" s="30" t="s">
        <v>781</v>
      </c>
      <c r="C93" s="1" t="str">
        <f>IF('Lista de Riscos Normalizados'!C50&gt;0,'Lista de Riscos Normalizados'!C50,"")</f>
        <v/>
      </c>
      <c r="E93" s="31" t="str">
        <f>IF('Lista de Riscos Normalizados'!E91&gt;0,'Lista de Riscos Normalizados'!E91,"")</f>
        <v/>
      </c>
      <c r="G93" s="4" t="s">
        <v>94</v>
      </c>
      <c r="H93" s="7"/>
    </row>
    <row r="94" spans="1:8" x14ac:dyDescent="0.25">
      <c r="A94" s="30" t="s">
        <v>782</v>
      </c>
      <c r="C94" s="1" t="str">
        <f>IF('Lista de Riscos Normalizados'!C51&gt;0,'Lista de Riscos Normalizados'!C51,"")</f>
        <v/>
      </c>
      <c r="E94" s="31" t="str">
        <f>IF('Lista de Riscos Normalizados'!E92&gt;0,'Lista de Riscos Normalizados'!E92,"")</f>
        <v/>
      </c>
      <c r="G94" s="4" t="s">
        <v>95</v>
      </c>
      <c r="H94" s="7"/>
    </row>
    <row r="95" spans="1:8" ht="30" x14ac:dyDescent="0.25">
      <c r="A95" s="30" t="s">
        <v>783</v>
      </c>
      <c r="C95" s="1" t="str">
        <f>IF('Lista de Riscos Normalizados'!C52&gt;0,'Lista de Riscos Normalizados'!C52,"")</f>
        <v/>
      </c>
      <c r="E95" s="31" t="str">
        <f>IF('Lista de Riscos Normalizados'!E93&gt;0,'Lista de Riscos Normalizados'!E93,"")</f>
        <v/>
      </c>
      <c r="G95" s="4" t="s">
        <v>96</v>
      </c>
      <c r="H95" s="7"/>
    </row>
    <row r="96" spans="1:8" ht="30" x14ac:dyDescent="0.25">
      <c r="A96" s="30" t="s">
        <v>784</v>
      </c>
      <c r="C96" s="1" t="str">
        <f>IF('Lista de Riscos Normalizados'!C53&gt;0,'Lista de Riscos Normalizados'!C53,"")</f>
        <v/>
      </c>
      <c r="E96" s="31" t="str">
        <f>IF('Lista de Riscos Normalizados'!E94&gt;0,'Lista de Riscos Normalizados'!E94,"")</f>
        <v/>
      </c>
      <c r="G96" s="4" t="s">
        <v>97</v>
      </c>
      <c r="H96" s="7"/>
    </row>
    <row r="97" spans="1:5" ht="30" x14ac:dyDescent="0.25">
      <c r="A97" s="30" t="s">
        <v>785</v>
      </c>
      <c r="C97" s="1" t="str">
        <f>IF('Lista de Riscos Normalizados'!C54&gt;0,'Lista de Riscos Normalizados'!C54,"")</f>
        <v/>
      </c>
      <c r="E97" s="31" t="str">
        <f>IF('Lista de Riscos Normalizados'!E95&gt;0,'Lista de Riscos Normalizados'!E95,"")</f>
        <v/>
      </c>
    </row>
    <row r="98" spans="1:5" ht="45" x14ac:dyDescent="0.25">
      <c r="A98" s="30" t="s">
        <v>786</v>
      </c>
      <c r="C98" s="1" t="str">
        <f>IF('Lista de Riscos Normalizados'!C55&gt;0,'Lista de Riscos Normalizados'!C55,"")</f>
        <v/>
      </c>
      <c r="E98" s="31" t="str">
        <f>IF('Lista de Riscos Normalizados'!E96&gt;0,'Lista de Riscos Normalizados'!E96,"")</f>
        <v/>
      </c>
    </row>
    <row r="99" spans="1:5" ht="30" x14ac:dyDescent="0.25">
      <c r="A99" s="30" t="s">
        <v>787</v>
      </c>
      <c r="C99" s="1" t="str">
        <f>IF('Lista de Riscos Normalizados'!C56&gt;0,'Lista de Riscos Normalizados'!C56,"")</f>
        <v/>
      </c>
      <c r="E99" s="31" t="str">
        <f>IF('Lista de Riscos Normalizados'!E97&gt;0,'Lista de Riscos Normalizados'!E97,"")</f>
        <v/>
      </c>
    </row>
    <row r="100" spans="1:5" x14ac:dyDescent="0.25">
      <c r="A100" s="30" t="s">
        <v>788</v>
      </c>
      <c r="C100" s="1" t="str">
        <f>IF('Lista de Riscos Normalizados'!C57&gt;0,'Lista de Riscos Normalizados'!C57,"")</f>
        <v/>
      </c>
      <c r="E100" s="31" t="str">
        <f>IF('Lista de Riscos Normalizados'!E98&gt;0,'Lista de Riscos Normalizados'!E98,"")</f>
        <v/>
      </c>
    </row>
    <row r="101" spans="1:5" ht="45" x14ac:dyDescent="0.25">
      <c r="A101" s="30" t="s">
        <v>789</v>
      </c>
      <c r="C101" s="1" t="str">
        <f>IF('Lista de Riscos Normalizados'!C58&gt;0,'Lista de Riscos Normalizados'!C58,"")</f>
        <v/>
      </c>
      <c r="E101" s="31" t="str">
        <f>IF('Lista de Riscos Normalizados'!E99&gt;0,'Lista de Riscos Normalizados'!E99,"")</f>
        <v/>
      </c>
    </row>
    <row r="102" spans="1:5" x14ac:dyDescent="0.25">
      <c r="A102" s="30" t="s">
        <v>790</v>
      </c>
      <c r="C102" s="1" t="str">
        <f>IF('Lista de Riscos Normalizados'!C59&gt;0,'Lista de Riscos Normalizados'!C59,"")</f>
        <v/>
      </c>
      <c r="E102" s="31" t="str">
        <f>IF('Lista de Riscos Normalizados'!E100&gt;0,'Lista de Riscos Normalizados'!E100,"")</f>
        <v/>
      </c>
    </row>
    <row r="103" spans="1:5" x14ac:dyDescent="0.25">
      <c r="A103" s="30" t="s">
        <v>791</v>
      </c>
      <c r="C103" s="1" t="str">
        <f>IF('Lista de Riscos Normalizados'!C60&gt;0,'Lista de Riscos Normalizados'!C60,"")</f>
        <v/>
      </c>
      <c r="E103" s="31" t="str">
        <f>IF('Lista de Riscos Normalizados'!E101&gt;0,'Lista de Riscos Normalizados'!E101,"")</f>
        <v/>
      </c>
    </row>
    <row r="104" spans="1:5" x14ac:dyDescent="0.25">
      <c r="A104" s="30" t="s">
        <v>792</v>
      </c>
      <c r="C104" s="1" t="str">
        <f>IF('Lista de Riscos Normalizados'!C61&gt;0,'Lista de Riscos Normalizados'!C61,"")</f>
        <v/>
      </c>
      <c r="E104" s="31" t="str">
        <f>IF('Lista de Riscos Normalizados'!E102&gt;0,'Lista de Riscos Normalizados'!E102,"")</f>
        <v/>
      </c>
    </row>
    <row r="105" spans="1:5" ht="30" x14ac:dyDescent="0.25">
      <c r="A105" s="30" t="s">
        <v>793</v>
      </c>
      <c r="C105" s="1" t="str">
        <f>IF('Lista de Riscos Normalizados'!C62&gt;0,'Lista de Riscos Normalizados'!C62,"")</f>
        <v/>
      </c>
      <c r="E105" s="31" t="str">
        <f>IF('Lista de Riscos Normalizados'!E103&gt;0,'Lista de Riscos Normalizados'!E103,"")</f>
        <v/>
      </c>
    </row>
    <row r="106" spans="1:5" ht="30" x14ac:dyDescent="0.25">
      <c r="A106" s="30" t="s">
        <v>794</v>
      </c>
      <c r="C106" s="1" t="str">
        <f>IF('Lista de Riscos Normalizados'!C63&gt;0,'Lista de Riscos Normalizados'!C63,"")</f>
        <v/>
      </c>
      <c r="E106" s="31" t="str">
        <f>IF('Lista de Riscos Normalizados'!E104&gt;0,'Lista de Riscos Normalizados'!E104,"")</f>
        <v/>
      </c>
    </row>
    <row r="107" spans="1:5" x14ac:dyDescent="0.25">
      <c r="A107" s="30" t="s">
        <v>795</v>
      </c>
      <c r="C107" s="1" t="str">
        <f>IF('Lista de Riscos Normalizados'!C64&gt;0,'Lista de Riscos Normalizados'!C64,"")</f>
        <v/>
      </c>
      <c r="E107" s="31" t="str">
        <f>IF('Lista de Riscos Normalizados'!E105&gt;0,'Lista de Riscos Normalizados'!E105,"")</f>
        <v/>
      </c>
    </row>
    <row r="108" spans="1:5" ht="30" x14ac:dyDescent="0.25">
      <c r="A108" s="30" t="s">
        <v>796</v>
      </c>
      <c r="C108" s="1" t="str">
        <f>IF('Lista de Riscos Normalizados'!C65&gt;0,'Lista de Riscos Normalizados'!C65,"")</f>
        <v>Inserir novo Risco:</v>
      </c>
      <c r="E108" s="31" t="str">
        <f>IF('Lista de Riscos Normalizados'!E106&gt;0,'Lista de Riscos Normalizados'!E106,"")</f>
        <v/>
      </c>
    </row>
    <row r="109" spans="1:5" x14ac:dyDescent="0.25">
      <c r="A109" s="30" t="s">
        <v>797</v>
      </c>
      <c r="C109" s="1" t="str">
        <f>IF('Lista de Riscos Normalizados'!C66&gt;0,'Lista de Riscos Normalizados'!C66,"")</f>
        <v/>
      </c>
      <c r="E109" s="31" t="str">
        <f>IF('Lista de Riscos Normalizados'!E107&gt;0,'Lista de Riscos Normalizados'!E107,"")</f>
        <v/>
      </c>
    </row>
    <row r="110" spans="1:5" ht="30" x14ac:dyDescent="0.25">
      <c r="A110" s="30" t="s">
        <v>798</v>
      </c>
      <c r="C110" s="1" t="str">
        <f>IF('Lista de Riscos Normalizados'!C67&gt;0,'Lista de Riscos Normalizados'!C67,"")</f>
        <v/>
      </c>
      <c r="E110" s="31" t="str">
        <f>IF('Lista de Riscos Normalizados'!E108&gt;0,'Lista de Riscos Normalizados'!E108,"")</f>
        <v/>
      </c>
    </row>
    <row r="111" spans="1:5" x14ac:dyDescent="0.25">
      <c r="A111" s="30" t="s">
        <v>799</v>
      </c>
      <c r="C111" s="1" t="str">
        <f>IF('Lista de Riscos Normalizados'!C68&gt;0,'Lista de Riscos Normalizados'!C68,"")</f>
        <v/>
      </c>
      <c r="E111" s="31" t="str">
        <f>IF('Lista de Riscos Normalizados'!E109&gt;0,'Lista de Riscos Normalizados'!E109,"")</f>
        <v/>
      </c>
    </row>
    <row r="112" spans="1:5" ht="30" x14ac:dyDescent="0.25">
      <c r="A112" s="30" t="s">
        <v>800</v>
      </c>
      <c r="C112" s="1" t="str">
        <f>IF('Lista de Riscos Normalizados'!C69&gt;0,'Lista de Riscos Normalizados'!C69,"")</f>
        <v/>
      </c>
      <c r="E112" s="31" t="str">
        <f>IF('Lista de Riscos Normalizados'!E110&gt;0,'Lista de Riscos Normalizados'!E110,"")</f>
        <v/>
      </c>
    </row>
    <row r="113" spans="1:5" ht="45" x14ac:dyDescent="0.25">
      <c r="A113" s="30" t="s">
        <v>801</v>
      </c>
      <c r="C113" s="1" t="str">
        <f>IF('Lista de Riscos Normalizados'!C70&gt;0,'Lista de Riscos Normalizados'!C70,"")</f>
        <v/>
      </c>
      <c r="E113" s="31" t="str">
        <f>IF('Lista de Riscos Normalizados'!E111&gt;0,'Lista de Riscos Normalizados'!E111,"")</f>
        <v/>
      </c>
    </row>
    <row r="114" spans="1:5" ht="45" x14ac:dyDescent="0.25">
      <c r="A114" s="30" t="s">
        <v>802</v>
      </c>
      <c r="C114" s="1" t="str">
        <f>IF('Lista de Riscos Normalizados'!C71&gt;0,'Lista de Riscos Normalizados'!C71,"")</f>
        <v/>
      </c>
      <c r="E114" s="31" t="str">
        <f>IF('Lista de Riscos Normalizados'!E112&gt;0,'Lista de Riscos Normalizados'!E112,"")</f>
        <v/>
      </c>
    </row>
    <row r="115" spans="1:5" x14ac:dyDescent="0.25">
      <c r="A115" s="30" t="s">
        <v>803</v>
      </c>
      <c r="C115" s="1" t="str">
        <f>IF('Lista de Riscos Normalizados'!C72&gt;0,'Lista de Riscos Normalizados'!C72,"")</f>
        <v/>
      </c>
      <c r="E115" s="31" t="str">
        <f>IF('Lista de Riscos Normalizados'!E113&gt;0,'Lista de Riscos Normalizados'!E113,"")</f>
        <v/>
      </c>
    </row>
    <row r="116" spans="1:5" ht="30" x14ac:dyDescent="0.25">
      <c r="A116" s="30" t="s">
        <v>804</v>
      </c>
      <c r="C116" s="1" t="str">
        <f>IF('Lista de Riscos Normalizados'!C73&gt;0,'Lista de Riscos Normalizados'!C73,"")</f>
        <v/>
      </c>
      <c r="E116" s="31" t="str">
        <f>IF('Lista de Riscos Normalizados'!E114&gt;0,'Lista de Riscos Normalizados'!E114,"")</f>
        <v/>
      </c>
    </row>
    <row r="117" spans="1:5" ht="45" x14ac:dyDescent="0.25">
      <c r="A117" s="30" t="s">
        <v>805</v>
      </c>
      <c r="C117" s="1" t="str">
        <f>IF('Lista de Riscos Normalizados'!C74&gt;0,'Lista de Riscos Normalizados'!C74,"")</f>
        <v/>
      </c>
      <c r="E117" s="31" t="str">
        <f>IF('Lista de Riscos Normalizados'!E115&gt;0,'Lista de Riscos Normalizados'!E115,"")</f>
        <v/>
      </c>
    </row>
    <row r="118" spans="1:5" ht="45" x14ac:dyDescent="0.25">
      <c r="A118" s="30" t="s">
        <v>806</v>
      </c>
      <c r="C118" s="1" t="str">
        <f>IF('Lista de Riscos Normalizados'!C75&gt;0,'Lista de Riscos Normalizados'!C75,"")</f>
        <v/>
      </c>
      <c r="E118" s="31" t="str">
        <f>IF('Lista de Riscos Normalizados'!E116&gt;0,'Lista de Riscos Normalizados'!E116,"")</f>
        <v/>
      </c>
    </row>
    <row r="119" spans="1:5" ht="30" x14ac:dyDescent="0.25">
      <c r="A119" s="30" t="s">
        <v>807</v>
      </c>
      <c r="C119" s="1" t="str">
        <f>IF('Lista de Riscos Normalizados'!C76&gt;0,'Lista de Riscos Normalizados'!C76,"")</f>
        <v/>
      </c>
      <c r="E119" s="31" t="str">
        <f>IF('Lista de Riscos Normalizados'!E117&gt;0,'Lista de Riscos Normalizados'!E117,"")</f>
        <v/>
      </c>
    </row>
    <row r="120" spans="1:5" ht="30" x14ac:dyDescent="0.25">
      <c r="A120" s="30" t="s">
        <v>808</v>
      </c>
      <c r="C120" s="1" t="str">
        <f>IF('Lista de Riscos Normalizados'!C77&gt;0,'Lista de Riscos Normalizados'!C77,"")</f>
        <v/>
      </c>
      <c r="E120" s="31" t="str">
        <f>IF('Lista de Riscos Normalizados'!E118&gt;0,'Lista de Riscos Normalizados'!E118,"")</f>
        <v/>
      </c>
    </row>
    <row r="121" spans="1:5" ht="30" x14ac:dyDescent="0.25">
      <c r="A121" s="30" t="s">
        <v>809</v>
      </c>
      <c r="C121" s="1" t="str">
        <f>IF('Lista de Riscos Normalizados'!C78&gt;0,'Lista de Riscos Normalizados'!C78,"")</f>
        <v/>
      </c>
      <c r="E121" s="31" t="str">
        <f>IF('Lista de Riscos Normalizados'!E119&gt;0,'Lista de Riscos Normalizados'!E119,"")</f>
        <v/>
      </c>
    </row>
    <row r="122" spans="1:5" ht="45" x14ac:dyDescent="0.25">
      <c r="A122" s="30" t="s">
        <v>810</v>
      </c>
      <c r="C122" s="1" t="str">
        <f>IF('Lista de Riscos Normalizados'!C79&gt;0,'Lista de Riscos Normalizados'!C79,"")</f>
        <v/>
      </c>
      <c r="E122" s="31" t="str">
        <f>IF('Lista de Riscos Normalizados'!E120&gt;0,'Lista de Riscos Normalizados'!E120,"")</f>
        <v/>
      </c>
    </row>
    <row r="123" spans="1:5" ht="45" x14ac:dyDescent="0.25">
      <c r="A123" s="30" t="s">
        <v>811</v>
      </c>
      <c r="C123" s="1" t="str">
        <f>IF('Lista de Riscos Normalizados'!C80&gt;0,'Lista de Riscos Normalizados'!C80,"")</f>
        <v/>
      </c>
      <c r="E123" s="31" t="str">
        <f>IF('Lista de Riscos Normalizados'!E121&gt;0,'Lista de Riscos Normalizados'!E121,"")</f>
        <v/>
      </c>
    </row>
    <row r="124" spans="1:5" ht="30" x14ac:dyDescent="0.25">
      <c r="A124" s="30" t="s">
        <v>812</v>
      </c>
      <c r="C124" s="1" t="str">
        <f>IF('Lista de Riscos Normalizados'!C81&gt;0,'Lista de Riscos Normalizados'!C81,"")</f>
        <v/>
      </c>
      <c r="E124" s="31" t="str">
        <f>IF('Lista de Riscos Normalizados'!E122&gt;0,'Lista de Riscos Normalizados'!E122,"")</f>
        <v/>
      </c>
    </row>
    <row r="125" spans="1:5" x14ac:dyDescent="0.25">
      <c r="A125" s="30" t="s">
        <v>813</v>
      </c>
      <c r="C125" s="1" t="str">
        <f>IF('Lista de Riscos Normalizados'!C82&gt;0,'Lista de Riscos Normalizados'!C82,"")</f>
        <v/>
      </c>
      <c r="E125" s="31" t="str">
        <f>IF('Lista de Riscos Normalizados'!E123&gt;0,'Lista de Riscos Normalizados'!E123,"")</f>
        <v/>
      </c>
    </row>
    <row r="126" spans="1:5" ht="30" x14ac:dyDescent="0.25">
      <c r="A126" s="30" t="s">
        <v>814</v>
      </c>
      <c r="C126" s="1" t="str">
        <f>IF('Lista de Riscos Normalizados'!C83&gt;0,'Lista de Riscos Normalizados'!C83,"")</f>
        <v/>
      </c>
      <c r="E126" s="31" t="str">
        <f>IF('Lista de Riscos Normalizados'!E124&gt;0,'Lista de Riscos Normalizados'!E124,"")</f>
        <v/>
      </c>
    </row>
    <row r="127" spans="1:5" x14ac:dyDescent="0.25">
      <c r="A127" s="30" t="s">
        <v>815</v>
      </c>
      <c r="C127" s="1" t="str">
        <f>IF('Lista de Riscos Normalizados'!C84&gt;0,'Lista de Riscos Normalizados'!C84,"")</f>
        <v/>
      </c>
      <c r="E127" s="31" t="str">
        <f>IF('Lista de Riscos Normalizados'!E125&gt;0,'Lista de Riscos Normalizados'!E125,"")</f>
        <v/>
      </c>
    </row>
    <row r="128" spans="1:5" ht="30" x14ac:dyDescent="0.25">
      <c r="A128" s="30" t="s">
        <v>816</v>
      </c>
      <c r="C128" s="1" t="str">
        <f>IF('Lista de Riscos Normalizados'!C85&gt;0,'Lista de Riscos Normalizados'!C85,"")</f>
        <v/>
      </c>
      <c r="E128" s="31" t="str">
        <f>IF('Lista de Riscos Normalizados'!E126&gt;0,'Lista de Riscos Normalizados'!E126,"")</f>
        <v/>
      </c>
    </row>
    <row r="129" spans="1:5" ht="30" x14ac:dyDescent="0.25">
      <c r="A129" s="30" t="s">
        <v>817</v>
      </c>
      <c r="C129" s="1" t="str">
        <f>IF('Lista de Riscos Normalizados'!C86&gt;0,'Lista de Riscos Normalizados'!C86,"")</f>
        <v/>
      </c>
      <c r="E129" s="31" t="str">
        <f>IF('Lista de Riscos Normalizados'!E127&gt;0,'Lista de Riscos Normalizados'!E127,"")</f>
        <v/>
      </c>
    </row>
    <row r="130" spans="1:5" ht="30" x14ac:dyDescent="0.25">
      <c r="A130" s="30" t="s">
        <v>818</v>
      </c>
      <c r="C130" s="1" t="str">
        <f>IF('Lista de Riscos Normalizados'!C87&gt;0,'Lista de Riscos Normalizados'!C87,"")</f>
        <v/>
      </c>
      <c r="E130" s="31" t="str">
        <f>IF('Lista de Riscos Normalizados'!E128&gt;0,'Lista de Riscos Normalizados'!E128,"")</f>
        <v/>
      </c>
    </row>
    <row r="131" spans="1:5" x14ac:dyDescent="0.25">
      <c r="A131" s="30" t="s">
        <v>819</v>
      </c>
      <c r="C131" s="1" t="str">
        <f>IF('Lista de Riscos Normalizados'!C88&gt;0,'Lista de Riscos Normalizados'!C88,"")</f>
        <v/>
      </c>
      <c r="E131" s="31" t="str">
        <f>IF('Lista de Riscos Normalizados'!E129&gt;0,'Lista de Riscos Normalizados'!E129,"")</f>
        <v/>
      </c>
    </row>
    <row r="132" spans="1:5" x14ac:dyDescent="0.25">
      <c r="A132" s="30" t="s">
        <v>820</v>
      </c>
      <c r="C132" s="1" t="str">
        <f>IF('Lista de Riscos Normalizados'!C89&gt;0,'Lista de Riscos Normalizados'!C89,"")</f>
        <v/>
      </c>
      <c r="E132" s="31" t="str">
        <f>IF('Lista de Riscos Normalizados'!E130&gt;0,'Lista de Riscos Normalizados'!E130,"")</f>
        <v/>
      </c>
    </row>
    <row r="133" spans="1:5" x14ac:dyDescent="0.25">
      <c r="A133" s="30" t="s">
        <v>821</v>
      </c>
      <c r="C133" s="1" t="str">
        <f>IF('Lista de Riscos Normalizados'!C90&gt;0,'Lista de Riscos Normalizados'!C90,"")</f>
        <v/>
      </c>
      <c r="E133" s="31" t="str">
        <f>IF('Lista de Riscos Normalizados'!E131&gt;0,'Lista de Riscos Normalizados'!E131,"")</f>
        <v/>
      </c>
    </row>
    <row r="134" spans="1:5" x14ac:dyDescent="0.25">
      <c r="A134" s="30" t="s">
        <v>822</v>
      </c>
      <c r="C134" s="1" t="str">
        <f>IF('Lista de Riscos Normalizados'!C91&gt;0,'Lista de Riscos Normalizados'!C91,"")</f>
        <v/>
      </c>
      <c r="E134" s="31" t="str">
        <f>IF('Lista de Riscos Normalizados'!E132&gt;0,'Lista de Riscos Normalizados'!E132,"")</f>
        <v/>
      </c>
    </row>
    <row r="135" spans="1:5" ht="30" x14ac:dyDescent="0.25">
      <c r="A135" s="30" t="s">
        <v>823</v>
      </c>
      <c r="C135" s="1" t="str">
        <f>IF('Lista de Riscos Normalizados'!C92&gt;0,'Lista de Riscos Normalizados'!C92,"")</f>
        <v/>
      </c>
      <c r="E135" s="31" t="str">
        <f>IF('Lista de Riscos Normalizados'!E133&gt;0,'Lista de Riscos Normalizados'!E133,"")</f>
        <v/>
      </c>
    </row>
    <row r="136" spans="1:5" x14ac:dyDescent="0.25">
      <c r="A136" s="30" t="s">
        <v>824</v>
      </c>
      <c r="C136" s="1" t="str">
        <f>IF('Lista de Riscos Normalizados'!C93&gt;0,'Lista de Riscos Normalizados'!C93,"")</f>
        <v/>
      </c>
      <c r="E136" s="31" t="str">
        <f>IF('Lista de Riscos Normalizados'!E134&gt;0,'Lista de Riscos Normalizados'!E134,"")</f>
        <v/>
      </c>
    </row>
    <row r="137" spans="1:5" ht="30" x14ac:dyDescent="0.25">
      <c r="A137" s="30" t="s">
        <v>825</v>
      </c>
      <c r="C137" s="1" t="str">
        <f>IF('Lista de Riscos Normalizados'!C94&gt;0,'Lista de Riscos Normalizados'!C94,"")</f>
        <v/>
      </c>
      <c r="E137" s="31" t="str">
        <f>IF('Lista de Riscos Normalizados'!E135&gt;0,'Lista de Riscos Normalizados'!E135,"")</f>
        <v/>
      </c>
    </row>
    <row r="138" spans="1:5" ht="30" x14ac:dyDescent="0.25">
      <c r="A138" s="30" t="s">
        <v>826</v>
      </c>
      <c r="C138" s="1" t="str">
        <f>IF('Lista de Riscos Normalizados'!C95&gt;0,'Lista de Riscos Normalizados'!C95,"")</f>
        <v/>
      </c>
      <c r="E138" s="31" t="str">
        <f>IF('Lista de Riscos Normalizados'!E136&gt;0,'Lista de Riscos Normalizados'!E136,"")</f>
        <v/>
      </c>
    </row>
    <row r="139" spans="1:5" ht="30" x14ac:dyDescent="0.25">
      <c r="A139" s="30" t="s">
        <v>827</v>
      </c>
      <c r="C139" s="1" t="str">
        <f>IF('Lista de Riscos Normalizados'!C96&gt;0,'Lista de Riscos Normalizados'!C96,"")</f>
        <v/>
      </c>
      <c r="E139" s="31" t="str">
        <f>IF('Lista de Riscos Normalizados'!E137&gt;0,'Lista de Riscos Normalizados'!E137,"")</f>
        <v/>
      </c>
    </row>
    <row r="140" spans="1:5" x14ac:dyDescent="0.25">
      <c r="A140" s="30" t="s">
        <v>828</v>
      </c>
      <c r="C140" s="1" t="str">
        <f>IF('Lista de Riscos Normalizados'!C97&gt;0,'Lista de Riscos Normalizados'!C97,"")</f>
        <v/>
      </c>
      <c r="E140" s="31" t="str">
        <f>IF('Lista de Riscos Normalizados'!E138&gt;0,'Lista de Riscos Normalizados'!E138,"")</f>
        <v/>
      </c>
    </row>
    <row r="141" spans="1:5" ht="45" x14ac:dyDescent="0.25">
      <c r="A141" s="30" t="s">
        <v>829</v>
      </c>
      <c r="C141" s="1" t="str">
        <f>IF('Lista de Riscos Normalizados'!C98&gt;0,'Lista de Riscos Normalizados'!C98,"")</f>
        <v/>
      </c>
      <c r="E141" s="31" t="str">
        <f>IF('Lista de Riscos Normalizados'!E139&gt;0,'Lista de Riscos Normalizados'!E139,"")</f>
        <v/>
      </c>
    </row>
    <row r="142" spans="1:5" x14ac:dyDescent="0.25">
      <c r="A142" s="30" t="s">
        <v>830</v>
      </c>
      <c r="C142" s="1" t="str">
        <f>IF('Lista de Riscos Normalizados'!C99&gt;0,'Lista de Riscos Normalizados'!C99,"")</f>
        <v/>
      </c>
      <c r="E142" s="31" t="str">
        <f>IF('Lista de Riscos Normalizados'!E140&gt;0,'Lista de Riscos Normalizados'!E140,"")</f>
        <v/>
      </c>
    </row>
    <row r="143" spans="1:5" ht="30" x14ac:dyDescent="0.25">
      <c r="A143" s="30" t="s">
        <v>831</v>
      </c>
      <c r="C143" s="1" t="str">
        <f>IF('Lista de Riscos Normalizados'!C100&gt;0,'Lista de Riscos Normalizados'!C100,"")</f>
        <v/>
      </c>
      <c r="E143" s="31" t="str">
        <f>IF('Lista de Riscos Normalizados'!E141&gt;0,'Lista de Riscos Normalizados'!E141,"")</f>
        <v/>
      </c>
    </row>
    <row r="144" spans="1:5" x14ac:dyDescent="0.25">
      <c r="A144" s="30" t="s">
        <v>832</v>
      </c>
      <c r="C144" s="1" t="str">
        <f>IF('Lista de Riscos Normalizados'!C101&gt;0,'Lista de Riscos Normalizados'!C101,"")</f>
        <v/>
      </c>
      <c r="E144" s="31" t="str">
        <f>IF('Lista de Riscos Normalizados'!E142&gt;0,'Lista de Riscos Normalizados'!E142,"")</f>
        <v/>
      </c>
    </row>
    <row r="145" spans="1:5" x14ac:dyDescent="0.25">
      <c r="A145" s="30" t="s">
        <v>833</v>
      </c>
      <c r="C145" s="1" t="str">
        <f>IF('Lista de Riscos Normalizados'!C102&gt;0,'Lista de Riscos Normalizados'!C102,"")</f>
        <v/>
      </c>
      <c r="E145" s="31" t="str">
        <f>IF('Lista de Riscos Normalizados'!E143&gt;0,'Lista de Riscos Normalizados'!E143,"")</f>
        <v/>
      </c>
    </row>
    <row r="146" spans="1:5" ht="30" x14ac:dyDescent="0.25">
      <c r="A146" s="30" t="s">
        <v>834</v>
      </c>
      <c r="C146" s="1" t="str">
        <f>IF('Lista de Riscos Normalizados'!C103&gt;0,'Lista de Riscos Normalizados'!C103,"")</f>
        <v/>
      </c>
      <c r="E146" s="31" t="str">
        <f>IF('Lista de Riscos Normalizados'!E144&gt;0,'Lista de Riscos Normalizados'!E144,"")</f>
        <v/>
      </c>
    </row>
    <row r="147" spans="1:5" ht="30" x14ac:dyDescent="0.25">
      <c r="A147" s="30" t="s">
        <v>835</v>
      </c>
      <c r="C147" s="1" t="str">
        <f>IF('Lista de Riscos Normalizados'!C104&gt;0,'Lista de Riscos Normalizados'!C104,"")</f>
        <v/>
      </c>
      <c r="E147" s="31" t="str">
        <f>IF('Lista de Riscos Normalizados'!E145&gt;0,'Lista de Riscos Normalizados'!E145,"")</f>
        <v/>
      </c>
    </row>
    <row r="148" spans="1:5" ht="30" x14ac:dyDescent="0.25">
      <c r="A148" s="30" t="s">
        <v>836</v>
      </c>
      <c r="C148" s="1" t="str">
        <f>IF('Lista de Riscos Normalizados'!C105&gt;0,'Lista de Riscos Normalizados'!C105,"")</f>
        <v/>
      </c>
      <c r="E148" s="31" t="str">
        <f>IF('Lista de Riscos Normalizados'!E146&gt;0,'Lista de Riscos Normalizados'!E146,"")</f>
        <v/>
      </c>
    </row>
    <row r="149" spans="1:5" ht="45" x14ac:dyDescent="0.25">
      <c r="A149" s="30" t="s">
        <v>837</v>
      </c>
      <c r="C149" s="1" t="str">
        <f>IF('Lista de Riscos Normalizados'!C106&gt;0,'Lista de Riscos Normalizados'!C106,"")</f>
        <v/>
      </c>
      <c r="E149" s="31" t="str">
        <f>IF('Lista de Riscos Normalizados'!E147&gt;0,'Lista de Riscos Normalizados'!E147,"")</f>
        <v/>
      </c>
    </row>
    <row r="150" spans="1:5" ht="60" x14ac:dyDescent="0.25">
      <c r="A150" s="30" t="s">
        <v>838</v>
      </c>
      <c r="C150" s="1" t="str">
        <f>IF('Lista de Riscos Normalizados'!C107&gt;0,'Lista de Riscos Normalizados'!C107,"")</f>
        <v/>
      </c>
      <c r="E150" s="31" t="str">
        <f>IF('Lista de Riscos Normalizados'!E148&gt;0,'Lista de Riscos Normalizados'!E148,"")</f>
        <v/>
      </c>
    </row>
    <row r="151" spans="1:5" x14ac:dyDescent="0.25">
      <c r="A151" s="30" t="s">
        <v>839</v>
      </c>
      <c r="C151" s="1" t="str">
        <f>IF('Lista de Riscos Normalizados'!C108&gt;0,'Lista de Riscos Normalizados'!C108,"")</f>
        <v/>
      </c>
      <c r="E151" s="31" t="str">
        <f>IF('Lista de Riscos Normalizados'!E149&gt;0,'Lista de Riscos Normalizados'!E149,"")</f>
        <v/>
      </c>
    </row>
    <row r="152" spans="1:5" ht="30" x14ac:dyDescent="0.25">
      <c r="A152" s="30" t="s">
        <v>840</v>
      </c>
      <c r="C152" s="1" t="str">
        <f>IF('Lista de Riscos Normalizados'!C109&gt;0,'Lista de Riscos Normalizados'!C109,"")</f>
        <v/>
      </c>
      <c r="E152" s="31" t="str">
        <f>IF('Lista de Riscos Normalizados'!E150&gt;0,'Lista de Riscos Normalizados'!E150,"")</f>
        <v/>
      </c>
    </row>
    <row r="153" spans="1:5" x14ac:dyDescent="0.25">
      <c r="A153" s="30" t="s">
        <v>841</v>
      </c>
      <c r="C153" s="1" t="str">
        <f>IF('Lista de Riscos Normalizados'!C110&gt;0,'Lista de Riscos Normalizados'!C110,"")</f>
        <v/>
      </c>
      <c r="E153" s="31" t="str">
        <f>IF('Lista de Riscos Normalizados'!E151&gt;0,'Lista de Riscos Normalizados'!E151,"")</f>
        <v/>
      </c>
    </row>
    <row r="154" spans="1:5" ht="30" x14ac:dyDescent="0.25">
      <c r="A154" s="30" t="s">
        <v>842</v>
      </c>
      <c r="C154" s="1" t="str">
        <f>IF('Lista de Riscos Normalizados'!C111&gt;0,'Lista de Riscos Normalizados'!C111,"")</f>
        <v/>
      </c>
      <c r="E154" s="31" t="str">
        <f>IF('Lista de Riscos Normalizados'!E152&gt;0,'Lista de Riscos Normalizados'!E152,"")</f>
        <v/>
      </c>
    </row>
    <row r="155" spans="1:5" ht="60" x14ac:dyDescent="0.25">
      <c r="A155" s="30" t="s">
        <v>843</v>
      </c>
      <c r="C155" s="1" t="str">
        <f>IF('Lista de Riscos Normalizados'!C112&gt;0,'Lista de Riscos Normalizados'!C112,"")</f>
        <v/>
      </c>
      <c r="E155" s="31" t="str">
        <f>IF('Lista de Riscos Normalizados'!E153&gt;0,'Lista de Riscos Normalizados'!E153,"")</f>
        <v/>
      </c>
    </row>
    <row r="156" spans="1:5" x14ac:dyDescent="0.25">
      <c r="A156" s="30" t="s">
        <v>844</v>
      </c>
      <c r="C156" s="1" t="str">
        <f>IF('Lista de Riscos Normalizados'!C113&gt;0,'Lista de Riscos Normalizados'!C113,"")</f>
        <v/>
      </c>
      <c r="E156" s="31" t="str">
        <f>IF('Lista de Riscos Normalizados'!E154&gt;0,'Lista de Riscos Normalizados'!E154,"")</f>
        <v/>
      </c>
    </row>
    <row r="157" spans="1:5" x14ac:dyDescent="0.25">
      <c r="A157" s="30" t="s">
        <v>845</v>
      </c>
      <c r="C157" s="1" t="str">
        <f>IF('Lista de Riscos Normalizados'!C114&gt;0,'Lista de Riscos Normalizados'!C114,"")</f>
        <v/>
      </c>
      <c r="E157" s="31" t="str">
        <f>IF('Lista de Riscos Normalizados'!E155&gt;0,'Lista de Riscos Normalizados'!E155,"")</f>
        <v/>
      </c>
    </row>
    <row r="158" spans="1:5" ht="30" x14ac:dyDescent="0.25">
      <c r="A158" s="30" t="s">
        <v>846</v>
      </c>
      <c r="C158" s="1" t="str">
        <f>IF('Lista de Riscos Normalizados'!C115&gt;0,'Lista de Riscos Normalizados'!C115,"")</f>
        <v/>
      </c>
      <c r="E158" s="31" t="str">
        <f>IF('Lista de Riscos Normalizados'!E156&gt;0,'Lista de Riscos Normalizados'!E156,"")</f>
        <v/>
      </c>
    </row>
    <row r="159" spans="1:5" x14ac:dyDescent="0.25">
      <c r="A159" s="30" t="s">
        <v>847</v>
      </c>
      <c r="C159" s="1" t="str">
        <f>IF('Lista de Riscos Normalizados'!C116&gt;0,'Lista de Riscos Normalizados'!C116,"")</f>
        <v/>
      </c>
      <c r="E159" s="31" t="str">
        <f>IF('Lista de Riscos Normalizados'!E157&gt;0,'Lista de Riscos Normalizados'!E157,"")</f>
        <v/>
      </c>
    </row>
    <row r="160" spans="1:5" x14ac:dyDescent="0.25">
      <c r="A160" s="30" t="s">
        <v>848</v>
      </c>
      <c r="C160" s="1" t="str">
        <f>IF('Lista de Riscos Normalizados'!C117&gt;0,'Lista de Riscos Normalizados'!C117,"")</f>
        <v/>
      </c>
      <c r="E160" s="31" t="str">
        <f>IF('Lista de Riscos Normalizados'!E158&gt;0,'Lista de Riscos Normalizados'!E158,"")</f>
        <v/>
      </c>
    </row>
    <row r="161" spans="1:5" x14ac:dyDescent="0.25">
      <c r="A161" s="30" t="s">
        <v>849</v>
      </c>
      <c r="C161" s="1" t="str">
        <f>IF('Lista de Riscos Normalizados'!C118&gt;0,'Lista de Riscos Normalizados'!C118,"")</f>
        <v/>
      </c>
      <c r="E161" s="31" t="str">
        <f>IF('Lista de Riscos Normalizados'!E159&gt;0,'Lista de Riscos Normalizados'!E159,"")</f>
        <v/>
      </c>
    </row>
    <row r="162" spans="1:5" ht="30" x14ac:dyDescent="0.25">
      <c r="A162" s="30" t="s">
        <v>850</v>
      </c>
      <c r="C162" s="1" t="str">
        <f>IF('Lista de Riscos Normalizados'!C119&gt;0,'Lista de Riscos Normalizados'!C119,"")</f>
        <v/>
      </c>
      <c r="E162" s="31" t="str">
        <f>IF('Lista de Riscos Normalizados'!E160&gt;0,'Lista de Riscos Normalizados'!E160,"")</f>
        <v/>
      </c>
    </row>
    <row r="163" spans="1:5" x14ac:dyDescent="0.25">
      <c r="A163" s="30" t="s">
        <v>851</v>
      </c>
      <c r="C163" s="1" t="str">
        <f>IF('Lista de Riscos Normalizados'!C120&gt;0,'Lista de Riscos Normalizados'!C120,"")</f>
        <v/>
      </c>
      <c r="E163" s="31" t="str">
        <f>IF('Lista de Riscos Normalizados'!E161&gt;0,'Lista de Riscos Normalizados'!E161,"")</f>
        <v/>
      </c>
    </row>
    <row r="164" spans="1:5" x14ac:dyDescent="0.25">
      <c r="A164" s="30" t="s">
        <v>852</v>
      </c>
      <c r="C164" s="1" t="str">
        <f>IF('Lista de Riscos Normalizados'!C121&gt;0,'Lista de Riscos Normalizados'!C121,"")</f>
        <v/>
      </c>
      <c r="E164" s="31" t="str">
        <f>IF('Lista de Riscos Normalizados'!E162&gt;0,'Lista de Riscos Normalizados'!E162,"")</f>
        <v/>
      </c>
    </row>
    <row r="165" spans="1:5" ht="30" x14ac:dyDescent="0.25">
      <c r="A165" s="30" t="s">
        <v>853</v>
      </c>
      <c r="C165" s="1" t="str">
        <f>IF('Lista de Riscos Normalizados'!C122&gt;0,'Lista de Riscos Normalizados'!C122,"")</f>
        <v/>
      </c>
      <c r="E165" s="31" t="str">
        <f>IF('Lista de Riscos Normalizados'!E163&gt;0,'Lista de Riscos Normalizados'!E163,"")</f>
        <v/>
      </c>
    </row>
    <row r="166" spans="1:5" ht="30" x14ac:dyDescent="0.25">
      <c r="A166" s="30" t="s">
        <v>854</v>
      </c>
      <c r="C166" s="1" t="str">
        <f>IF('Lista de Riscos Normalizados'!C123&gt;0,'Lista de Riscos Normalizados'!C123,"")</f>
        <v/>
      </c>
      <c r="E166" s="31" t="str">
        <f>IF('Lista de Riscos Normalizados'!E164&gt;0,'Lista de Riscos Normalizados'!E164,"")</f>
        <v/>
      </c>
    </row>
    <row r="167" spans="1:5" x14ac:dyDescent="0.25">
      <c r="A167" s="30" t="s">
        <v>855</v>
      </c>
      <c r="C167" s="1" t="str">
        <f>IF('Lista de Riscos Normalizados'!C124&gt;0,'Lista de Riscos Normalizados'!C124,"")</f>
        <v/>
      </c>
      <c r="E167" s="31" t="str">
        <f>IF('Lista de Riscos Normalizados'!E165&gt;0,'Lista de Riscos Normalizados'!E165,"")</f>
        <v/>
      </c>
    </row>
    <row r="168" spans="1:5" x14ac:dyDescent="0.25">
      <c r="A168" s="30" t="s">
        <v>856</v>
      </c>
      <c r="C168" s="1" t="str">
        <f>IF('Lista de Riscos Normalizados'!C125&gt;0,'Lista de Riscos Normalizados'!C125,"")</f>
        <v/>
      </c>
      <c r="E168" s="31" t="str">
        <f>IF('Lista de Riscos Normalizados'!E166&gt;0,'Lista de Riscos Normalizados'!E166,"")</f>
        <v/>
      </c>
    </row>
    <row r="169" spans="1:5" x14ac:dyDescent="0.25">
      <c r="A169" s="30" t="s">
        <v>857</v>
      </c>
      <c r="C169" s="1" t="str">
        <f>IF('Lista de Riscos Normalizados'!C126&gt;0,'Lista de Riscos Normalizados'!C126,"")</f>
        <v/>
      </c>
      <c r="E169" s="31" t="str">
        <f>IF('Lista de Riscos Normalizados'!E167&gt;0,'Lista de Riscos Normalizados'!E167,"")</f>
        <v/>
      </c>
    </row>
    <row r="170" spans="1:5" x14ac:dyDescent="0.25">
      <c r="A170" s="1" t="str">
        <f>IF('Lista de Riscos Normalizados'!A2&gt;0,'Lista de Riscos Normalizados'!A2,"")</f>
        <v/>
      </c>
      <c r="C170" s="1" t="str">
        <f>IF('Lista de Riscos Normalizados'!C127&gt;0,'Lista de Riscos Normalizados'!C127,"")</f>
        <v/>
      </c>
      <c r="E170" s="31" t="str">
        <f>IF('Lista de Riscos Normalizados'!E168&gt;0,'Lista de Riscos Normalizados'!E168,"")</f>
        <v/>
      </c>
    </row>
    <row r="171" spans="1:5" x14ac:dyDescent="0.25">
      <c r="A171" s="1" t="str">
        <f>IF('Lista de Riscos Normalizados'!A3&gt;0,'Lista de Riscos Normalizados'!A3,"")</f>
        <v/>
      </c>
      <c r="C171" s="1" t="str">
        <f>IF('Lista de Riscos Normalizados'!C128&gt;0,'Lista de Riscos Normalizados'!C128,"")</f>
        <v/>
      </c>
      <c r="E171" s="31" t="str">
        <f>IF('Lista de Riscos Normalizados'!E169&gt;0,'Lista de Riscos Normalizados'!E169,"")</f>
        <v/>
      </c>
    </row>
    <row r="172" spans="1:5" x14ac:dyDescent="0.25">
      <c r="A172" s="1" t="str">
        <f>IF('Lista de Riscos Normalizados'!A4&gt;0,'Lista de Riscos Normalizados'!A4,"")</f>
        <v/>
      </c>
      <c r="C172" s="1" t="str">
        <f>IF('Lista de Riscos Normalizados'!C129&gt;0,'Lista de Riscos Normalizados'!C129,"")</f>
        <v/>
      </c>
      <c r="E172" s="31" t="str">
        <f>IF('Lista de Riscos Normalizados'!E170&gt;0,'Lista de Riscos Normalizados'!E170,"")</f>
        <v/>
      </c>
    </row>
    <row r="173" spans="1:5" x14ac:dyDescent="0.25">
      <c r="A173" s="1" t="str">
        <f>IF('Lista de Riscos Normalizados'!A5&gt;0,'Lista de Riscos Normalizados'!A5,"")</f>
        <v/>
      </c>
      <c r="C173" s="1" t="str">
        <f>IF('Lista de Riscos Normalizados'!C130&gt;0,'Lista de Riscos Normalizados'!C130,"")</f>
        <v/>
      </c>
      <c r="E173" s="31" t="str">
        <f>IF('Lista de Riscos Normalizados'!E171&gt;0,'Lista de Riscos Normalizados'!E171,"")</f>
        <v/>
      </c>
    </row>
    <row r="174" spans="1:5" x14ac:dyDescent="0.25">
      <c r="A174" s="1" t="str">
        <f>IF('Lista de Riscos Normalizados'!A6&gt;0,'Lista de Riscos Normalizados'!A6,"")</f>
        <v/>
      </c>
      <c r="C174" s="1" t="str">
        <f>IF('Lista de Riscos Normalizados'!C131&gt;0,'Lista de Riscos Normalizados'!C131,"")</f>
        <v/>
      </c>
      <c r="E174" s="31" t="str">
        <f>IF('Lista de Riscos Normalizados'!E172&gt;0,'Lista de Riscos Normalizados'!E172,"")</f>
        <v/>
      </c>
    </row>
    <row r="175" spans="1:5" x14ac:dyDescent="0.25">
      <c r="A175" s="1" t="str">
        <f>IF('Lista de Riscos Normalizados'!A7&gt;0,'Lista de Riscos Normalizados'!A7,"")</f>
        <v/>
      </c>
      <c r="C175" s="1" t="str">
        <f>IF('Lista de Riscos Normalizados'!C132&gt;0,'Lista de Riscos Normalizados'!C132,"")</f>
        <v/>
      </c>
      <c r="E175" s="31" t="str">
        <f>IF('Lista de Riscos Normalizados'!E173&gt;0,'Lista de Riscos Normalizados'!E173,"")</f>
        <v/>
      </c>
    </row>
    <row r="176" spans="1:5" x14ac:dyDescent="0.25">
      <c r="A176" s="1" t="str">
        <f>IF('Lista de Riscos Normalizados'!A8&gt;0,'Lista de Riscos Normalizados'!A8,"")</f>
        <v/>
      </c>
      <c r="C176" s="1" t="str">
        <f>IF('Lista de Riscos Normalizados'!C133&gt;0,'Lista de Riscos Normalizados'!C133,"")</f>
        <v/>
      </c>
      <c r="E176" s="31" t="str">
        <f>IF('Lista de Riscos Normalizados'!E174&gt;0,'Lista de Riscos Normalizados'!E174,"")</f>
        <v/>
      </c>
    </row>
    <row r="177" spans="1:5" x14ac:dyDescent="0.25">
      <c r="A177" s="1" t="str">
        <f>IF('Lista de Riscos Normalizados'!A9&gt;0,'Lista de Riscos Normalizados'!A9,"")</f>
        <v/>
      </c>
      <c r="C177" s="1" t="str">
        <f>IF('Lista de Riscos Normalizados'!C134&gt;0,'Lista de Riscos Normalizados'!C134,"")</f>
        <v/>
      </c>
      <c r="E177" s="31" t="str">
        <f>IF('Lista de Riscos Normalizados'!E175&gt;0,'Lista de Riscos Normalizados'!E175,"")</f>
        <v/>
      </c>
    </row>
    <row r="178" spans="1:5" x14ac:dyDescent="0.25">
      <c r="A178" s="1" t="str">
        <f>IF('Lista de Riscos Normalizados'!A10&gt;0,'Lista de Riscos Normalizados'!A10,"")</f>
        <v/>
      </c>
      <c r="C178" s="1" t="str">
        <f>IF('Lista de Riscos Normalizados'!C135&gt;0,'Lista de Riscos Normalizados'!C135,"")</f>
        <v/>
      </c>
      <c r="E178" s="31" t="str">
        <f>IF('Lista de Riscos Normalizados'!E176&gt;0,'Lista de Riscos Normalizados'!E176,"")</f>
        <v/>
      </c>
    </row>
    <row r="179" spans="1:5" x14ac:dyDescent="0.25">
      <c r="A179" s="1" t="str">
        <f>IF('Lista de Riscos Normalizados'!A11&gt;0,'Lista de Riscos Normalizados'!A11,"")</f>
        <v/>
      </c>
      <c r="C179" s="1" t="str">
        <f>IF('Lista de Riscos Normalizados'!C136&gt;0,'Lista de Riscos Normalizados'!C136,"")</f>
        <v/>
      </c>
      <c r="E179" s="31" t="str">
        <f>IF('Lista de Riscos Normalizados'!E177&gt;0,'Lista de Riscos Normalizados'!E177,"")</f>
        <v/>
      </c>
    </row>
    <row r="180" spans="1:5" x14ac:dyDescent="0.25">
      <c r="A180" s="1" t="str">
        <f>IF('Lista de Riscos Normalizados'!A12&gt;0,'Lista de Riscos Normalizados'!A12,"")</f>
        <v/>
      </c>
      <c r="C180" s="1" t="str">
        <f>IF('Lista de Riscos Normalizados'!C137&gt;0,'Lista de Riscos Normalizados'!C137,"")</f>
        <v/>
      </c>
      <c r="E180" s="31" t="str">
        <f>IF('Lista de Riscos Normalizados'!E178&gt;0,'Lista de Riscos Normalizados'!E178,"")</f>
        <v/>
      </c>
    </row>
    <row r="181" spans="1:5" x14ac:dyDescent="0.25">
      <c r="A181" s="1" t="str">
        <f>IF('Lista de Riscos Normalizados'!A13&gt;0,'Lista de Riscos Normalizados'!A13,"")</f>
        <v/>
      </c>
      <c r="C181" s="1" t="str">
        <f>IF('Lista de Riscos Normalizados'!C138&gt;0,'Lista de Riscos Normalizados'!C138,"")</f>
        <v/>
      </c>
      <c r="E181" s="31" t="str">
        <f>IF('Lista de Riscos Normalizados'!E179&gt;0,'Lista de Riscos Normalizados'!E179,"")</f>
        <v/>
      </c>
    </row>
    <row r="182" spans="1:5" x14ac:dyDescent="0.25">
      <c r="A182" s="1" t="str">
        <f>IF('Lista de Riscos Normalizados'!A14&gt;0,'Lista de Riscos Normalizados'!A14,"")</f>
        <v/>
      </c>
      <c r="C182" s="1" t="str">
        <f>IF('Lista de Riscos Normalizados'!C139&gt;0,'Lista de Riscos Normalizados'!C139,"")</f>
        <v/>
      </c>
      <c r="E182" s="31" t="str">
        <f>IF('Lista de Riscos Normalizados'!E180&gt;0,'Lista de Riscos Normalizados'!E180,"")</f>
        <v/>
      </c>
    </row>
    <row r="183" spans="1:5" x14ac:dyDescent="0.25">
      <c r="A183" s="1" t="str">
        <f>IF('Lista de Riscos Normalizados'!A15&gt;0,'Lista de Riscos Normalizados'!A15,"")</f>
        <v/>
      </c>
      <c r="C183" s="1" t="str">
        <f>IF('Lista de Riscos Normalizados'!C140&gt;0,'Lista de Riscos Normalizados'!C140,"")</f>
        <v/>
      </c>
      <c r="E183" s="31" t="str">
        <f>IF('Lista de Riscos Normalizados'!E181&gt;0,'Lista de Riscos Normalizados'!E181,"")</f>
        <v/>
      </c>
    </row>
    <row r="184" spans="1:5" x14ac:dyDescent="0.25">
      <c r="A184" s="1" t="str">
        <f>IF('Lista de Riscos Normalizados'!A16&gt;0,'Lista de Riscos Normalizados'!A16,"")</f>
        <v/>
      </c>
      <c r="C184" s="1" t="str">
        <f>IF('Lista de Riscos Normalizados'!C141&gt;0,'Lista de Riscos Normalizados'!C141,"")</f>
        <v/>
      </c>
      <c r="E184" s="31" t="str">
        <f>IF('Lista de Riscos Normalizados'!E182&gt;0,'Lista de Riscos Normalizados'!E182,"")</f>
        <v/>
      </c>
    </row>
    <row r="185" spans="1:5" x14ac:dyDescent="0.25">
      <c r="A185" s="1" t="str">
        <f>IF('Lista de Riscos Normalizados'!A17&gt;0,'Lista de Riscos Normalizados'!A17,"")</f>
        <v/>
      </c>
      <c r="C185" s="1" t="str">
        <f>IF('Lista de Riscos Normalizados'!C142&gt;0,'Lista de Riscos Normalizados'!C142,"")</f>
        <v/>
      </c>
      <c r="E185" s="31" t="str">
        <f>IF('Lista de Riscos Normalizados'!E183&gt;0,'Lista de Riscos Normalizados'!E183,"")</f>
        <v/>
      </c>
    </row>
    <row r="186" spans="1:5" x14ac:dyDescent="0.25">
      <c r="A186" s="1" t="str">
        <f>IF('Lista de Riscos Normalizados'!A18&gt;0,'Lista de Riscos Normalizados'!A18,"")</f>
        <v/>
      </c>
      <c r="C186" s="1" t="str">
        <f>IF('Lista de Riscos Normalizados'!C143&gt;0,'Lista de Riscos Normalizados'!C143,"")</f>
        <v/>
      </c>
      <c r="E186" s="31" t="str">
        <f>IF('Lista de Riscos Normalizados'!E184&gt;0,'Lista de Riscos Normalizados'!E184,"")</f>
        <v/>
      </c>
    </row>
    <row r="187" spans="1:5" x14ac:dyDescent="0.25">
      <c r="A187" s="1" t="str">
        <f>IF('Lista de Riscos Normalizados'!A19&gt;0,'Lista de Riscos Normalizados'!A19,"")</f>
        <v/>
      </c>
      <c r="C187" s="1" t="str">
        <f>IF('Lista de Riscos Normalizados'!C144&gt;0,'Lista de Riscos Normalizados'!C144,"")</f>
        <v/>
      </c>
      <c r="E187" s="31" t="str">
        <f>IF('Lista de Riscos Normalizados'!E185&gt;0,'Lista de Riscos Normalizados'!E185,"")</f>
        <v/>
      </c>
    </row>
    <row r="188" spans="1:5" x14ac:dyDescent="0.25">
      <c r="A188" s="1" t="str">
        <f>IF('Lista de Riscos Normalizados'!A20&gt;0,'Lista de Riscos Normalizados'!A20,"")</f>
        <v/>
      </c>
      <c r="C188" s="1" t="str">
        <f>IF('Lista de Riscos Normalizados'!C145&gt;0,'Lista de Riscos Normalizados'!C145,"")</f>
        <v/>
      </c>
      <c r="E188" s="31" t="str">
        <f>IF('Lista de Riscos Normalizados'!E186&gt;0,'Lista de Riscos Normalizados'!E186,"")</f>
        <v/>
      </c>
    </row>
    <row r="189" spans="1:5" x14ac:dyDescent="0.25">
      <c r="A189" s="1" t="str">
        <f>IF('Lista de Riscos Normalizados'!A21&gt;0,'Lista de Riscos Normalizados'!A21,"")</f>
        <v/>
      </c>
      <c r="C189" s="1" t="str">
        <f>IF('Lista de Riscos Normalizados'!C146&gt;0,'Lista de Riscos Normalizados'!C146,"")</f>
        <v/>
      </c>
      <c r="E189" s="31" t="str">
        <f>IF('Lista de Riscos Normalizados'!E187&gt;0,'Lista de Riscos Normalizados'!E187,"")</f>
        <v/>
      </c>
    </row>
    <row r="190" spans="1:5" x14ac:dyDescent="0.25">
      <c r="A190" s="1" t="str">
        <f>IF('Lista de Riscos Normalizados'!A22&gt;0,'Lista de Riscos Normalizados'!A22,"")</f>
        <v/>
      </c>
      <c r="C190" s="1" t="str">
        <f>IF('Lista de Riscos Normalizados'!C147&gt;0,'Lista de Riscos Normalizados'!C147,"")</f>
        <v/>
      </c>
      <c r="E190" s="31" t="str">
        <f>IF('Lista de Riscos Normalizados'!E188&gt;0,'Lista de Riscos Normalizados'!E188,"")</f>
        <v/>
      </c>
    </row>
    <row r="191" spans="1:5" x14ac:dyDescent="0.25">
      <c r="A191" s="1" t="str">
        <f>IF('Lista de Riscos Normalizados'!A23&gt;0,'Lista de Riscos Normalizados'!A23,"")</f>
        <v/>
      </c>
      <c r="C191" s="1" t="str">
        <f>IF('Lista de Riscos Normalizados'!C148&gt;0,'Lista de Riscos Normalizados'!C148,"")</f>
        <v/>
      </c>
      <c r="E191" s="31" t="str">
        <f>IF('Lista de Riscos Normalizados'!E189&gt;0,'Lista de Riscos Normalizados'!E189,"")</f>
        <v/>
      </c>
    </row>
    <row r="192" spans="1:5" x14ac:dyDescent="0.25">
      <c r="A192" s="1" t="str">
        <f>IF('Lista de Riscos Normalizados'!A24&gt;0,'Lista de Riscos Normalizados'!A24,"")</f>
        <v/>
      </c>
      <c r="C192" s="1" t="str">
        <f>IF('Lista de Riscos Normalizados'!C149&gt;0,'Lista de Riscos Normalizados'!C149,"")</f>
        <v/>
      </c>
      <c r="E192" s="31" t="str">
        <f>IF('Lista de Riscos Normalizados'!E190&gt;0,'Lista de Riscos Normalizados'!E190,"")</f>
        <v/>
      </c>
    </row>
    <row r="193" spans="1:5" x14ac:dyDescent="0.25">
      <c r="A193" s="1" t="str">
        <f>IF('Lista de Riscos Normalizados'!A25&gt;0,'Lista de Riscos Normalizados'!A25,"")</f>
        <v/>
      </c>
      <c r="C193" s="1" t="str">
        <f>IF('Lista de Riscos Normalizados'!C150&gt;0,'Lista de Riscos Normalizados'!C150,"")</f>
        <v/>
      </c>
      <c r="E193" s="31" t="str">
        <f>IF('Lista de Riscos Normalizados'!E191&gt;0,'Lista de Riscos Normalizados'!E191,"")</f>
        <v/>
      </c>
    </row>
    <row r="194" spans="1:5" x14ac:dyDescent="0.25">
      <c r="A194" s="1" t="str">
        <f>IF('Lista de Riscos Normalizados'!A26&gt;0,'Lista de Riscos Normalizados'!A26,"")</f>
        <v/>
      </c>
      <c r="C194" s="1" t="str">
        <f>IF('Lista de Riscos Normalizados'!C151&gt;0,'Lista de Riscos Normalizados'!C151,"")</f>
        <v/>
      </c>
      <c r="E194" s="31" t="str">
        <f>IF('Lista de Riscos Normalizados'!E192&gt;0,'Lista de Riscos Normalizados'!E192,"")</f>
        <v/>
      </c>
    </row>
    <row r="195" spans="1:5" x14ac:dyDescent="0.25">
      <c r="A195" s="1" t="str">
        <f>IF('Lista de Riscos Normalizados'!A27&gt;0,'Lista de Riscos Normalizados'!A27,"")</f>
        <v/>
      </c>
      <c r="C195" s="1" t="str">
        <f>IF('Lista de Riscos Normalizados'!C152&gt;0,'Lista de Riscos Normalizados'!C152,"")</f>
        <v/>
      </c>
      <c r="E195" s="31" t="str">
        <f>IF('Lista de Riscos Normalizados'!E193&gt;0,'Lista de Riscos Normalizados'!E193,"")</f>
        <v/>
      </c>
    </row>
    <row r="196" spans="1:5" x14ac:dyDescent="0.25">
      <c r="A196" s="1" t="str">
        <f>IF('Lista de Riscos Normalizados'!A28&gt;0,'Lista de Riscos Normalizados'!A28,"")</f>
        <v/>
      </c>
      <c r="C196" s="1" t="str">
        <f>IF('Lista de Riscos Normalizados'!C153&gt;0,'Lista de Riscos Normalizados'!C153,"")</f>
        <v/>
      </c>
      <c r="E196" s="31" t="str">
        <f>IF('Lista de Riscos Normalizados'!E194&gt;0,'Lista de Riscos Normalizados'!E194,"")</f>
        <v/>
      </c>
    </row>
    <row r="197" spans="1:5" x14ac:dyDescent="0.25">
      <c r="A197" s="1" t="str">
        <f>IF('Lista de Riscos Normalizados'!A29&gt;0,'Lista de Riscos Normalizados'!A29,"")</f>
        <v/>
      </c>
      <c r="C197" s="1" t="str">
        <f>IF('Lista de Riscos Normalizados'!C154&gt;0,'Lista de Riscos Normalizados'!C154,"")</f>
        <v/>
      </c>
      <c r="E197" s="31" t="str">
        <f>IF('Lista de Riscos Normalizados'!E195&gt;0,'Lista de Riscos Normalizados'!E195,"")</f>
        <v/>
      </c>
    </row>
    <row r="198" spans="1:5" x14ac:dyDescent="0.25">
      <c r="A198" s="1" t="str">
        <f>IF('Lista de Riscos Normalizados'!A30&gt;0,'Lista de Riscos Normalizados'!A30,"")</f>
        <v/>
      </c>
      <c r="C198" s="1" t="str">
        <f>IF('Lista de Riscos Normalizados'!C155&gt;0,'Lista de Riscos Normalizados'!C155,"")</f>
        <v/>
      </c>
      <c r="E198" s="31" t="str">
        <f>IF('Lista de Riscos Normalizados'!E196&gt;0,'Lista de Riscos Normalizados'!E196,"")</f>
        <v/>
      </c>
    </row>
    <row r="199" spans="1:5" x14ac:dyDescent="0.25">
      <c r="A199" s="1" t="str">
        <f>IF('Lista de Riscos Normalizados'!A31&gt;0,'Lista de Riscos Normalizados'!A31,"")</f>
        <v/>
      </c>
      <c r="C199" s="1" t="str">
        <f>IF('Lista de Riscos Normalizados'!C156&gt;0,'Lista de Riscos Normalizados'!C156,"")</f>
        <v/>
      </c>
      <c r="E199" s="31" t="str">
        <f>IF('Lista de Riscos Normalizados'!E197&gt;0,'Lista de Riscos Normalizados'!E197,"")</f>
        <v/>
      </c>
    </row>
    <row r="200" spans="1:5" x14ac:dyDescent="0.25">
      <c r="A200" s="1" t="str">
        <f>IF('Lista de Riscos Normalizados'!A32&gt;0,'Lista de Riscos Normalizados'!A32,"")</f>
        <v/>
      </c>
      <c r="C200" s="1" t="str">
        <f>IF('Lista de Riscos Normalizados'!C157&gt;0,'Lista de Riscos Normalizados'!C157,"")</f>
        <v/>
      </c>
      <c r="E200" s="31" t="str">
        <f>IF('Lista de Riscos Normalizados'!E198&gt;0,'Lista de Riscos Normalizados'!E198,"")</f>
        <v/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7"/>
  <sheetViews>
    <sheetView showGridLines="0" topLeftCell="C1" workbookViewId="0">
      <pane xSplit="2" ySplit="1" topLeftCell="E50" activePane="bottomRight" state="frozen"/>
      <selection activeCell="C1" sqref="C1"/>
      <selection pane="topRight" activeCell="E1" sqref="E1"/>
      <selection pane="bottomLeft" activeCell="C2" sqref="C2"/>
      <selection pane="bottomRight" activeCell="J61" sqref="J61"/>
    </sheetView>
  </sheetViews>
  <sheetFormatPr defaultRowHeight="15" x14ac:dyDescent="0.25"/>
  <cols>
    <col min="1" max="1" width="16.5703125" style="54" hidden="1" customWidth="1"/>
    <col min="2" max="2" width="13.42578125" style="54" hidden="1" customWidth="1"/>
    <col min="3" max="3" width="17.28515625" style="54" customWidth="1"/>
    <col min="4" max="4" width="45.85546875" style="54" customWidth="1"/>
    <col min="5" max="5" width="13.5703125" style="54" customWidth="1"/>
    <col min="6" max="6" width="54.7109375" style="54" hidden="1" customWidth="1"/>
    <col min="7" max="8" width="9.140625" style="54" hidden="1" customWidth="1"/>
    <col min="9" max="10" width="9.140625" style="54" customWidth="1"/>
    <col min="11" max="16384" width="9.140625" style="54"/>
  </cols>
  <sheetData>
    <row r="1" spans="1:6" ht="47.25" x14ac:dyDescent="0.25">
      <c r="A1" s="80" t="s">
        <v>141</v>
      </c>
      <c r="C1" s="81" t="s">
        <v>1081</v>
      </c>
      <c r="D1" s="80" t="s">
        <v>98</v>
      </c>
      <c r="F1" s="80" t="s">
        <v>143</v>
      </c>
    </row>
    <row r="2" spans="1:6" ht="25.5" x14ac:dyDescent="0.25">
      <c r="A2" s="46"/>
      <c r="D2" s="84" t="s">
        <v>200</v>
      </c>
      <c r="F2" s="47"/>
    </row>
    <row r="3" spans="1:6" x14ac:dyDescent="0.25">
      <c r="A3" s="46"/>
      <c r="D3" s="85" t="s">
        <v>211</v>
      </c>
      <c r="F3" s="47"/>
    </row>
    <row r="4" spans="1:6" x14ac:dyDescent="0.25">
      <c r="A4" s="46"/>
      <c r="D4" s="85" t="s">
        <v>201</v>
      </c>
      <c r="F4" s="47"/>
    </row>
    <row r="5" spans="1:6" x14ac:dyDescent="0.25">
      <c r="A5" s="46"/>
      <c r="D5" s="85" t="s">
        <v>202</v>
      </c>
      <c r="F5" s="47"/>
    </row>
    <row r="6" spans="1:6" ht="25.5" x14ac:dyDescent="0.25">
      <c r="A6" s="46"/>
      <c r="C6" s="82"/>
      <c r="D6" s="85" t="s">
        <v>203</v>
      </c>
      <c r="F6" s="47"/>
    </row>
    <row r="7" spans="1:6" x14ac:dyDescent="0.25">
      <c r="A7" s="46"/>
      <c r="D7" s="85" t="s">
        <v>205</v>
      </c>
      <c r="F7" s="47"/>
    </row>
    <row r="8" spans="1:6" ht="25.5" x14ac:dyDescent="0.25">
      <c r="A8" s="46"/>
      <c r="D8" s="85" t="s">
        <v>204</v>
      </c>
      <c r="F8" s="47"/>
    </row>
    <row r="9" spans="1:6" ht="25.5" x14ac:dyDescent="0.25">
      <c r="A9" s="47"/>
      <c r="D9" s="85" t="s">
        <v>206</v>
      </c>
      <c r="F9" s="47"/>
    </row>
    <row r="10" spans="1:6" x14ac:dyDescent="0.25">
      <c r="A10" s="47"/>
      <c r="D10" s="85" t="s">
        <v>207</v>
      </c>
      <c r="F10" s="47"/>
    </row>
    <row r="11" spans="1:6" ht="25.5" x14ac:dyDescent="0.25">
      <c r="A11" s="47"/>
      <c r="D11" s="85" t="s">
        <v>208</v>
      </c>
      <c r="F11" s="47"/>
    </row>
    <row r="12" spans="1:6" ht="25.5" x14ac:dyDescent="0.25">
      <c r="A12" s="83"/>
      <c r="D12" s="85" t="s">
        <v>209</v>
      </c>
      <c r="F12" s="83"/>
    </row>
    <row r="13" spans="1:6" ht="25.5" x14ac:dyDescent="0.25">
      <c r="A13" s="83"/>
      <c r="D13" s="85" t="s">
        <v>130</v>
      </c>
      <c r="F13" s="83"/>
    </row>
    <row r="14" spans="1:6" x14ac:dyDescent="0.25">
      <c r="A14" s="83"/>
      <c r="D14" s="85" t="s">
        <v>127</v>
      </c>
      <c r="F14" s="83"/>
    </row>
    <row r="15" spans="1:6" x14ac:dyDescent="0.25">
      <c r="A15" s="83"/>
      <c r="D15" s="85" t="s">
        <v>125</v>
      </c>
      <c r="F15" s="83"/>
    </row>
    <row r="16" spans="1:6" x14ac:dyDescent="0.25">
      <c r="A16" s="83"/>
      <c r="D16" s="85" t="s">
        <v>118</v>
      </c>
      <c r="F16" s="83"/>
    </row>
    <row r="17" spans="1:6" ht="38.25" x14ac:dyDescent="0.25">
      <c r="A17" s="83"/>
      <c r="D17" s="85" t="s">
        <v>131</v>
      </c>
      <c r="F17" s="83"/>
    </row>
    <row r="18" spans="1:6" ht="25.5" x14ac:dyDescent="0.25">
      <c r="A18" s="83"/>
      <c r="D18" s="85" t="s">
        <v>111</v>
      </c>
      <c r="F18" s="83"/>
    </row>
    <row r="19" spans="1:6" ht="38.25" x14ac:dyDescent="0.25">
      <c r="A19" s="83"/>
      <c r="D19" s="85" t="s">
        <v>113</v>
      </c>
      <c r="F19" s="83"/>
    </row>
    <row r="20" spans="1:6" ht="25.5" x14ac:dyDescent="0.25">
      <c r="A20" s="83"/>
      <c r="D20" s="85" t="s">
        <v>109</v>
      </c>
      <c r="F20" s="83"/>
    </row>
    <row r="21" spans="1:6" ht="25.5" x14ac:dyDescent="0.25">
      <c r="A21" s="83"/>
      <c r="D21" s="85" t="s">
        <v>136</v>
      </c>
      <c r="F21" s="83"/>
    </row>
    <row r="22" spans="1:6" ht="25.5" x14ac:dyDescent="0.25">
      <c r="A22" s="83"/>
      <c r="D22" s="85" t="s">
        <v>123</v>
      </c>
      <c r="F22" s="83"/>
    </row>
    <row r="23" spans="1:6" ht="25.5" x14ac:dyDescent="0.25">
      <c r="A23" s="83"/>
      <c r="D23" s="85" t="s">
        <v>103</v>
      </c>
      <c r="F23" s="83"/>
    </row>
    <row r="24" spans="1:6" ht="25.5" x14ac:dyDescent="0.25">
      <c r="A24" s="83"/>
      <c r="D24" s="85" t="s">
        <v>197</v>
      </c>
      <c r="F24" s="83"/>
    </row>
    <row r="25" spans="1:6" ht="25.5" x14ac:dyDescent="0.25">
      <c r="A25" s="83"/>
      <c r="D25" s="85" t="s">
        <v>133</v>
      </c>
      <c r="F25" s="83"/>
    </row>
    <row r="26" spans="1:6" ht="25.5" x14ac:dyDescent="0.25">
      <c r="A26" s="83"/>
      <c r="D26" s="85" t="s">
        <v>134</v>
      </c>
      <c r="F26" s="83"/>
    </row>
    <row r="27" spans="1:6" ht="25.5" x14ac:dyDescent="0.25">
      <c r="A27" s="83"/>
      <c r="D27" s="85" t="s">
        <v>135</v>
      </c>
      <c r="F27" s="83"/>
    </row>
    <row r="28" spans="1:6" x14ac:dyDescent="0.25">
      <c r="A28" s="83"/>
      <c r="D28" s="85" t="s">
        <v>129</v>
      </c>
      <c r="F28" s="83"/>
    </row>
    <row r="29" spans="1:6" ht="25.5" x14ac:dyDescent="0.25">
      <c r="A29" s="83"/>
      <c r="D29" s="85" t="s">
        <v>121</v>
      </c>
      <c r="F29" s="83"/>
    </row>
    <row r="30" spans="1:6" ht="25.5" x14ac:dyDescent="0.25">
      <c r="A30" s="83"/>
      <c r="D30" s="85" t="s">
        <v>1050</v>
      </c>
      <c r="F30" s="83"/>
    </row>
    <row r="31" spans="1:6" ht="25.5" x14ac:dyDescent="0.25">
      <c r="A31" s="83"/>
      <c r="D31" s="85" t="s">
        <v>117</v>
      </c>
      <c r="F31" s="83"/>
    </row>
    <row r="32" spans="1:6" ht="25.5" x14ac:dyDescent="0.25">
      <c r="A32" s="83"/>
      <c r="D32" s="85" t="s">
        <v>104</v>
      </c>
      <c r="F32" s="83"/>
    </row>
    <row r="33" spans="1:6" x14ac:dyDescent="0.25">
      <c r="A33" s="83"/>
      <c r="D33" s="85" t="s">
        <v>101</v>
      </c>
      <c r="F33" s="83"/>
    </row>
    <row r="34" spans="1:6" ht="25.5" x14ac:dyDescent="0.25">
      <c r="A34" s="83"/>
      <c r="D34" s="85" t="s">
        <v>105</v>
      </c>
      <c r="F34" s="83"/>
    </row>
    <row r="35" spans="1:6" ht="38.25" x14ac:dyDescent="0.25">
      <c r="A35" s="83"/>
      <c r="D35" s="85" t="s">
        <v>110</v>
      </c>
      <c r="F35" s="83"/>
    </row>
    <row r="36" spans="1:6" ht="25.5" x14ac:dyDescent="0.25">
      <c r="A36" s="83"/>
      <c r="D36" s="85" t="s">
        <v>100</v>
      </c>
      <c r="F36" s="83"/>
    </row>
    <row r="37" spans="1:6" ht="25.5" x14ac:dyDescent="0.25">
      <c r="A37" s="83"/>
      <c r="D37" s="85" t="s">
        <v>195</v>
      </c>
      <c r="F37" s="83"/>
    </row>
    <row r="38" spans="1:6" ht="25.5" x14ac:dyDescent="0.25">
      <c r="A38" s="83"/>
      <c r="D38" s="85" t="s">
        <v>198</v>
      </c>
      <c r="F38" s="83"/>
    </row>
    <row r="39" spans="1:6" x14ac:dyDescent="0.25">
      <c r="A39" s="83"/>
      <c r="D39" s="85" t="s">
        <v>139</v>
      </c>
      <c r="F39" s="83"/>
    </row>
    <row r="40" spans="1:6" ht="25.5" x14ac:dyDescent="0.25">
      <c r="A40" s="83"/>
      <c r="D40" s="85" t="s">
        <v>99</v>
      </c>
      <c r="F40" s="83"/>
    </row>
    <row r="41" spans="1:6" x14ac:dyDescent="0.25">
      <c r="A41" s="83"/>
      <c r="D41" s="85" t="s">
        <v>122</v>
      </c>
      <c r="F41" s="83"/>
    </row>
    <row r="42" spans="1:6" ht="25.5" x14ac:dyDescent="0.25">
      <c r="A42" s="83"/>
      <c r="D42" s="85" t="s">
        <v>116</v>
      </c>
      <c r="F42" s="83"/>
    </row>
    <row r="43" spans="1:6" ht="25.5" x14ac:dyDescent="0.25">
      <c r="A43" s="83"/>
      <c r="D43" s="85" t="s">
        <v>192</v>
      </c>
      <c r="F43" s="83"/>
    </row>
    <row r="44" spans="1:6" ht="25.5" x14ac:dyDescent="0.25">
      <c r="A44" s="83"/>
      <c r="D44" s="85" t="s">
        <v>107</v>
      </c>
      <c r="F44" s="83"/>
    </row>
    <row r="45" spans="1:6" ht="25.5" x14ac:dyDescent="0.25">
      <c r="A45" s="83"/>
      <c r="D45" s="85" t="s">
        <v>108</v>
      </c>
      <c r="F45" s="83"/>
    </row>
    <row r="46" spans="1:6" ht="25.5" x14ac:dyDescent="0.25">
      <c r="A46" s="83"/>
      <c r="D46" s="85" t="s">
        <v>124</v>
      </c>
      <c r="F46" s="83"/>
    </row>
    <row r="47" spans="1:6" ht="25.5" x14ac:dyDescent="0.25">
      <c r="A47" s="83"/>
      <c r="D47" s="85" t="s">
        <v>120</v>
      </c>
      <c r="F47" s="83"/>
    </row>
    <row r="48" spans="1:6" ht="18" customHeight="1" x14ac:dyDescent="0.25">
      <c r="A48" s="83"/>
      <c r="D48" s="85" t="s">
        <v>112</v>
      </c>
      <c r="F48" s="83"/>
    </row>
    <row r="49" spans="1:6" ht="25.5" x14ac:dyDescent="0.25">
      <c r="A49" s="83"/>
      <c r="D49" s="85" t="s">
        <v>199</v>
      </c>
      <c r="F49" s="83"/>
    </row>
    <row r="50" spans="1:6" x14ac:dyDescent="0.25">
      <c r="A50" s="83"/>
      <c r="D50" s="85" t="s">
        <v>128</v>
      </c>
      <c r="F50" s="83"/>
    </row>
    <row r="51" spans="1:6" x14ac:dyDescent="0.25">
      <c r="A51" s="83"/>
      <c r="D51" s="85" t="s">
        <v>196</v>
      </c>
      <c r="F51" s="83"/>
    </row>
    <row r="52" spans="1:6" ht="25.5" x14ac:dyDescent="0.25">
      <c r="A52" s="83"/>
      <c r="D52" s="85" t="s">
        <v>119</v>
      </c>
      <c r="F52" s="83"/>
    </row>
    <row r="53" spans="1:6" x14ac:dyDescent="0.25">
      <c r="A53" s="83"/>
      <c r="D53" s="85" t="s">
        <v>102</v>
      </c>
      <c r="F53" s="83"/>
    </row>
    <row r="54" spans="1:6" ht="38.25" x14ac:dyDescent="0.25">
      <c r="A54" s="83"/>
      <c r="D54" s="85" t="s">
        <v>193</v>
      </c>
      <c r="F54" s="83"/>
    </row>
    <row r="55" spans="1:6" ht="25.5" x14ac:dyDescent="0.25">
      <c r="A55" s="83"/>
      <c r="D55" s="85" t="s">
        <v>137</v>
      </c>
      <c r="F55" s="83"/>
    </row>
    <row r="56" spans="1:6" ht="25.5" x14ac:dyDescent="0.25">
      <c r="A56" s="83"/>
      <c r="D56" s="85" t="s">
        <v>138</v>
      </c>
      <c r="F56" s="83"/>
    </row>
    <row r="57" spans="1:6" ht="25.5" x14ac:dyDescent="0.25">
      <c r="D57" s="85" t="s">
        <v>210</v>
      </c>
    </row>
    <row r="58" spans="1:6" ht="25.5" x14ac:dyDescent="0.25">
      <c r="D58" s="85" t="s">
        <v>106</v>
      </c>
    </row>
    <row r="59" spans="1:6" x14ac:dyDescent="0.25">
      <c r="D59" s="85" t="s">
        <v>194</v>
      </c>
    </row>
    <row r="60" spans="1:6" ht="25.5" x14ac:dyDescent="0.25">
      <c r="D60" s="85" t="s">
        <v>137</v>
      </c>
    </row>
    <row r="61" spans="1:6" ht="25.5" x14ac:dyDescent="0.25">
      <c r="D61" s="85" t="s">
        <v>138</v>
      </c>
    </row>
    <row r="62" spans="1:6" ht="25.5" x14ac:dyDescent="0.25">
      <c r="D62" s="85" t="s">
        <v>210</v>
      </c>
    </row>
    <row r="63" spans="1:6" ht="25.5" x14ac:dyDescent="0.25">
      <c r="D63" s="85" t="s">
        <v>106</v>
      </c>
    </row>
    <row r="64" spans="1:6" x14ac:dyDescent="0.25">
      <c r="D64" s="85" t="s">
        <v>194</v>
      </c>
    </row>
    <row r="65" spans="3:4" x14ac:dyDescent="0.25">
      <c r="C65" s="54" t="s">
        <v>1071</v>
      </c>
      <c r="D65" s="85"/>
    </row>
    <row r="66" spans="3:4" x14ac:dyDescent="0.25">
      <c r="D66" s="85"/>
    </row>
    <row r="67" spans="3:4" x14ac:dyDescent="0.25">
      <c r="D67" s="85"/>
    </row>
    <row r="68" spans="3:4" x14ac:dyDescent="0.25">
      <c r="D68" s="85"/>
    </row>
    <row r="69" spans="3:4" x14ac:dyDescent="0.25">
      <c r="D69" s="85"/>
    </row>
    <row r="70" spans="3:4" x14ac:dyDescent="0.25">
      <c r="D70" s="85"/>
    </row>
    <row r="71" spans="3:4" x14ac:dyDescent="0.25">
      <c r="D71" s="85"/>
    </row>
    <row r="72" spans="3:4" x14ac:dyDescent="0.25">
      <c r="D72" s="85"/>
    </row>
    <row r="73" spans="3:4" x14ac:dyDescent="0.25">
      <c r="D73" s="85"/>
    </row>
    <row r="74" spans="3:4" x14ac:dyDescent="0.25">
      <c r="D74" s="85"/>
    </row>
    <row r="75" spans="3:4" x14ac:dyDescent="0.25">
      <c r="D75" s="85"/>
    </row>
    <row r="76" spans="3:4" x14ac:dyDescent="0.25">
      <c r="D76" s="85"/>
    </row>
    <row r="77" spans="3:4" x14ac:dyDescent="0.25">
      <c r="D77" s="85"/>
    </row>
  </sheetData>
  <sheetProtection algorithmName="SHA-512" hashValue="lntLtnWqC4nXDdeoYfyEjcwrv6cE72dcVnLNWXtR8kyXD3QGEY1QMGJEnVIyRO03AKQq9lHvYsTsPCz1WgvNQQ==" saltValue="cJGxY9Q4o8kCmQXDcujz7g==" spinCount="100000" sheet="1" objects="1" scenarios="1" formatRows="0"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66"/>
  <sheetViews>
    <sheetView workbookViewId="0">
      <pane ySplit="1" topLeftCell="A2" activePane="bottomLeft" state="frozen"/>
      <selection activeCell="C11" sqref="C11:G11"/>
      <selection pane="bottomLeft" activeCell="C11" sqref="C11:G11"/>
    </sheetView>
  </sheetViews>
  <sheetFormatPr defaultRowHeight="15" x14ac:dyDescent="0.25"/>
  <cols>
    <col min="1" max="1" width="48.5703125" customWidth="1"/>
    <col min="2" max="2" width="60.7109375" customWidth="1"/>
    <col min="3" max="3" width="55.28515625" customWidth="1"/>
  </cols>
  <sheetData>
    <row r="1" spans="1:3" ht="31.5" x14ac:dyDescent="0.25">
      <c r="A1" s="13" t="s">
        <v>141</v>
      </c>
      <c r="B1" s="13" t="s">
        <v>142</v>
      </c>
      <c r="C1" s="13" t="s">
        <v>143</v>
      </c>
    </row>
    <row r="2" spans="1:3" x14ac:dyDescent="0.25">
      <c r="A2" s="20"/>
      <c r="B2" s="15" t="s">
        <v>125</v>
      </c>
      <c r="C2" s="23"/>
    </row>
    <row r="3" spans="1:3" x14ac:dyDescent="0.25">
      <c r="A3" s="19"/>
      <c r="B3" s="16" t="s">
        <v>101</v>
      </c>
      <c r="C3" s="24"/>
    </row>
    <row r="4" spans="1:3" ht="25.5" x14ac:dyDescent="0.25">
      <c r="A4" s="19"/>
      <c r="B4" s="16" t="s">
        <v>131</v>
      </c>
      <c r="C4" s="24"/>
    </row>
    <row r="5" spans="1:3" x14ac:dyDescent="0.25">
      <c r="A5" s="19"/>
      <c r="B5" s="16" t="s">
        <v>111</v>
      </c>
      <c r="C5" s="24"/>
    </row>
    <row r="6" spans="1:3" ht="25.5" x14ac:dyDescent="0.25">
      <c r="A6" s="16"/>
      <c r="B6" s="16" t="s">
        <v>191</v>
      </c>
      <c r="C6" s="24"/>
    </row>
    <row r="7" spans="1:3" x14ac:dyDescent="0.25">
      <c r="A7" s="16"/>
      <c r="B7" s="16" t="s">
        <v>116</v>
      </c>
      <c r="C7" s="24"/>
    </row>
    <row r="8" spans="1:3" ht="25.5" x14ac:dyDescent="0.25">
      <c r="A8" s="16"/>
      <c r="B8" s="16" t="s">
        <v>113</v>
      </c>
      <c r="C8" s="24"/>
    </row>
    <row r="9" spans="1:3" x14ac:dyDescent="0.25">
      <c r="A9" s="16"/>
      <c r="B9" s="16" t="s">
        <v>109</v>
      </c>
      <c r="C9" s="24"/>
    </row>
    <row r="10" spans="1:3" x14ac:dyDescent="0.25">
      <c r="A10" s="16"/>
      <c r="B10" s="16" t="s">
        <v>105</v>
      </c>
      <c r="C10" s="24"/>
    </row>
    <row r="11" spans="1:3" x14ac:dyDescent="0.25">
      <c r="A11" s="16"/>
      <c r="B11" s="17" t="s">
        <v>133</v>
      </c>
      <c r="C11" s="25"/>
    </row>
    <row r="12" spans="1:3" x14ac:dyDescent="0.25">
      <c r="A12" s="16"/>
      <c r="B12" s="16" t="s">
        <v>112</v>
      </c>
      <c r="C12" s="24"/>
    </row>
    <row r="13" spans="1:3" x14ac:dyDescent="0.25">
      <c r="A13" s="16"/>
      <c r="B13" s="16" t="s">
        <v>99</v>
      </c>
      <c r="C13" s="24"/>
    </row>
    <row r="14" spans="1:3" x14ac:dyDescent="0.25">
      <c r="A14" s="16"/>
      <c r="B14" s="16" t="s">
        <v>103</v>
      </c>
      <c r="C14" s="24"/>
    </row>
    <row r="15" spans="1:3" x14ac:dyDescent="0.25">
      <c r="A15" s="16"/>
      <c r="B15" s="16" t="s">
        <v>192</v>
      </c>
      <c r="C15" s="24"/>
    </row>
    <row r="16" spans="1:3" x14ac:dyDescent="0.25">
      <c r="A16" s="16"/>
      <c r="B16" s="16" t="s">
        <v>100</v>
      </c>
      <c r="C16" s="24"/>
    </row>
    <row r="17" spans="1:3" x14ac:dyDescent="0.25">
      <c r="A17" s="16"/>
      <c r="B17" s="16" t="s">
        <v>127</v>
      </c>
      <c r="C17" s="24"/>
    </row>
    <row r="18" spans="1:3" ht="25.5" x14ac:dyDescent="0.25">
      <c r="A18" s="16"/>
      <c r="B18" s="16" t="s">
        <v>193</v>
      </c>
      <c r="C18" s="24"/>
    </row>
    <row r="19" spans="1:3" x14ac:dyDescent="0.25">
      <c r="A19" s="16"/>
      <c r="B19" s="16" t="s">
        <v>124</v>
      </c>
      <c r="C19" s="24"/>
    </row>
    <row r="20" spans="1:3" x14ac:dyDescent="0.25">
      <c r="A20" s="16"/>
      <c r="B20" s="16" t="s">
        <v>194</v>
      </c>
      <c r="C20" s="24"/>
    </row>
    <row r="21" spans="1:3" x14ac:dyDescent="0.25">
      <c r="A21" s="16"/>
      <c r="B21" s="16" t="s">
        <v>138</v>
      </c>
      <c r="C21" s="24"/>
    </row>
    <row r="22" spans="1:3" x14ac:dyDescent="0.25">
      <c r="A22" s="16"/>
      <c r="B22" s="16" t="s">
        <v>107</v>
      </c>
      <c r="C22" s="24"/>
    </row>
    <row r="23" spans="1:3" x14ac:dyDescent="0.25">
      <c r="A23" s="16"/>
      <c r="B23" s="16" t="s">
        <v>106</v>
      </c>
      <c r="C23" s="24"/>
    </row>
    <row r="24" spans="1:3" ht="25.5" x14ac:dyDescent="0.25">
      <c r="A24" s="16"/>
      <c r="B24" s="16" t="s">
        <v>117</v>
      </c>
      <c r="C24" s="24"/>
    </row>
    <row r="25" spans="1:3" x14ac:dyDescent="0.25">
      <c r="A25" s="16"/>
      <c r="B25" s="16" t="s">
        <v>195</v>
      </c>
      <c r="C25" s="24"/>
    </row>
    <row r="26" spans="1:3" x14ac:dyDescent="0.25">
      <c r="A26" s="16"/>
      <c r="B26" s="16" t="s">
        <v>108</v>
      </c>
      <c r="C26" s="24"/>
    </row>
    <row r="27" spans="1:3" ht="25.5" x14ac:dyDescent="0.25">
      <c r="A27" s="16"/>
      <c r="B27" s="16" t="s">
        <v>123</v>
      </c>
      <c r="C27" s="24"/>
    </row>
    <row r="28" spans="1:3" x14ac:dyDescent="0.25">
      <c r="A28" s="16"/>
      <c r="B28" s="16" t="s">
        <v>135</v>
      </c>
      <c r="C28" s="24"/>
    </row>
    <row r="29" spans="1:3" x14ac:dyDescent="0.25">
      <c r="A29" s="16"/>
      <c r="B29" s="16" t="s">
        <v>122</v>
      </c>
      <c r="C29" s="24"/>
    </row>
    <row r="30" spans="1:3" x14ac:dyDescent="0.25">
      <c r="A30" s="16"/>
      <c r="B30" s="16" t="s">
        <v>139</v>
      </c>
      <c r="C30" s="24"/>
    </row>
    <row r="31" spans="1:3" x14ac:dyDescent="0.25">
      <c r="A31" s="16"/>
      <c r="B31" s="16" t="s">
        <v>121</v>
      </c>
      <c r="C31" s="24"/>
    </row>
    <row r="32" spans="1:3" x14ac:dyDescent="0.25">
      <c r="A32" s="16"/>
      <c r="B32" s="16" t="s">
        <v>196</v>
      </c>
      <c r="C32" s="24"/>
    </row>
    <row r="33" spans="1:3" x14ac:dyDescent="0.25">
      <c r="A33" s="16"/>
      <c r="B33" s="16" t="s">
        <v>120</v>
      </c>
      <c r="C33" s="24"/>
    </row>
    <row r="34" spans="1:3" ht="25.5" x14ac:dyDescent="0.25">
      <c r="A34" s="16"/>
      <c r="B34" s="16" t="s">
        <v>104</v>
      </c>
      <c r="C34" s="24"/>
    </row>
    <row r="35" spans="1:3" x14ac:dyDescent="0.25">
      <c r="A35" s="16"/>
      <c r="B35" s="16" t="s">
        <v>129</v>
      </c>
      <c r="C35" s="24"/>
    </row>
    <row r="36" spans="1:3" x14ac:dyDescent="0.25">
      <c r="A36" s="16"/>
      <c r="B36" s="16" t="s">
        <v>130</v>
      </c>
      <c r="C36" s="24"/>
    </row>
    <row r="37" spans="1:3" ht="25.5" x14ac:dyDescent="0.25">
      <c r="A37" s="16"/>
      <c r="B37" s="16" t="s">
        <v>137</v>
      </c>
      <c r="C37" s="24"/>
    </row>
    <row r="38" spans="1:3" x14ac:dyDescent="0.25">
      <c r="A38" s="16"/>
      <c r="B38" s="16" t="s">
        <v>134</v>
      </c>
      <c r="C38" s="24"/>
    </row>
    <row r="39" spans="1:3" ht="25.5" x14ac:dyDescent="0.25">
      <c r="A39" s="16"/>
      <c r="B39" s="16" t="s">
        <v>110</v>
      </c>
      <c r="C39" s="24"/>
    </row>
    <row r="40" spans="1:3" x14ac:dyDescent="0.25">
      <c r="A40" s="16"/>
      <c r="B40" s="16" t="s">
        <v>136</v>
      </c>
      <c r="C40" s="24"/>
    </row>
    <row r="41" spans="1:3" x14ac:dyDescent="0.25">
      <c r="A41" s="16"/>
      <c r="B41" s="16" t="s">
        <v>102</v>
      </c>
      <c r="C41" s="24"/>
    </row>
    <row r="42" spans="1:3" x14ac:dyDescent="0.25">
      <c r="A42" s="16"/>
      <c r="B42" s="16" t="s">
        <v>128</v>
      </c>
      <c r="C42" s="24"/>
    </row>
    <row r="43" spans="1:3" x14ac:dyDescent="0.25">
      <c r="A43" s="16"/>
      <c r="B43" s="16" t="s">
        <v>197</v>
      </c>
      <c r="C43" s="24"/>
    </row>
    <row r="44" spans="1:3" x14ac:dyDescent="0.25">
      <c r="A44" s="16"/>
      <c r="B44" s="16" t="s">
        <v>118</v>
      </c>
      <c r="C44" s="24"/>
    </row>
    <row r="45" spans="1:3" x14ac:dyDescent="0.25">
      <c r="A45" s="16"/>
      <c r="B45" s="16" t="s">
        <v>119</v>
      </c>
      <c r="C45" s="24"/>
    </row>
    <row r="46" spans="1:3" x14ac:dyDescent="0.25">
      <c r="A46" s="16"/>
      <c r="B46" s="16" t="s">
        <v>198</v>
      </c>
      <c r="C46" s="24"/>
    </row>
    <row r="47" spans="1:3" x14ac:dyDescent="0.25">
      <c r="A47" s="16"/>
      <c r="B47" s="16" t="s">
        <v>199</v>
      </c>
      <c r="C47" s="24"/>
    </row>
    <row r="48" spans="1:3" x14ac:dyDescent="0.25">
      <c r="A48" s="16"/>
      <c r="B48" s="16" t="s">
        <v>200</v>
      </c>
      <c r="C48" s="24"/>
    </row>
    <row r="49" spans="1:3" x14ac:dyDescent="0.25">
      <c r="A49" s="16"/>
      <c r="B49" s="16" t="s">
        <v>201</v>
      </c>
      <c r="C49" s="24"/>
    </row>
    <row r="50" spans="1:3" x14ac:dyDescent="0.25">
      <c r="A50" s="16"/>
      <c r="B50" s="16" t="s">
        <v>202</v>
      </c>
      <c r="C50" s="24"/>
    </row>
    <row r="51" spans="1:3" x14ac:dyDescent="0.25">
      <c r="A51" s="16"/>
      <c r="B51" s="16" t="s">
        <v>203</v>
      </c>
      <c r="C51" s="24"/>
    </row>
    <row r="52" spans="1:3" ht="25.5" x14ac:dyDescent="0.25">
      <c r="A52" s="16"/>
      <c r="B52" s="16" t="s">
        <v>204</v>
      </c>
      <c r="C52" s="24"/>
    </row>
    <row r="53" spans="1:3" x14ac:dyDescent="0.25">
      <c r="A53" s="16"/>
      <c r="B53" s="16" t="s">
        <v>205</v>
      </c>
      <c r="C53" s="24"/>
    </row>
    <row r="54" spans="1:3" x14ac:dyDescent="0.25">
      <c r="A54" s="16"/>
      <c r="B54" s="16" t="s">
        <v>206</v>
      </c>
      <c r="C54" s="24"/>
    </row>
    <row r="55" spans="1:3" x14ac:dyDescent="0.25">
      <c r="A55" s="16"/>
      <c r="B55" s="16" t="s">
        <v>207</v>
      </c>
      <c r="C55" s="24"/>
    </row>
    <row r="56" spans="1:3" x14ac:dyDescent="0.25">
      <c r="A56" s="16"/>
      <c r="B56" s="16" t="s">
        <v>208</v>
      </c>
      <c r="C56" s="24"/>
    </row>
    <row r="57" spans="1:3" x14ac:dyDescent="0.25">
      <c r="A57" s="16"/>
      <c r="B57" s="16" t="s">
        <v>209</v>
      </c>
      <c r="C57" s="24"/>
    </row>
    <row r="58" spans="1:3" x14ac:dyDescent="0.25">
      <c r="A58" s="16"/>
      <c r="B58" s="16" t="s">
        <v>210</v>
      </c>
      <c r="C58" s="24"/>
    </row>
    <row r="59" spans="1:3" x14ac:dyDescent="0.25">
      <c r="A59" s="18"/>
      <c r="B59" s="18" t="s">
        <v>211</v>
      </c>
      <c r="C59" s="26"/>
    </row>
    <row r="60" spans="1:3" ht="25.5" x14ac:dyDescent="0.25">
      <c r="A60" s="14" t="s">
        <v>212</v>
      </c>
      <c r="B60" s="14" t="s">
        <v>213</v>
      </c>
      <c r="C60" s="22"/>
    </row>
    <row r="61" spans="1:3" ht="25.5" x14ac:dyDescent="0.25">
      <c r="A61" s="14" t="s">
        <v>214</v>
      </c>
      <c r="B61" s="14" t="s">
        <v>215</v>
      </c>
      <c r="C61" s="22"/>
    </row>
    <row r="62" spans="1:3" x14ac:dyDescent="0.25">
      <c r="A62" s="14" t="s">
        <v>216</v>
      </c>
      <c r="B62" s="14" t="s">
        <v>217</v>
      </c>
      <c r="C62" s="22"/>
    </row>
    <row r="63" spans="1:3" ht="25.5" x14ac:dyDescent="0.25">
      <c r="A63" s="14" t="s">
        <v>218</v>
      </c>
      <c r="B63" s="14" t="s">
        <v>219</v>
      </c>
      <c r="C63" s="22"/>
    </row>
    <row r="64" spans="1:3" ht="25.5" x14ac:dyDescent="0.25">
      <c r="A64" s="14" t="s">
        <v>220</v>
      </c>
      <c r="B64" s="14" t="s">
        <v>221</v>
      </c>
      <c r="C64" s="22"/>
    </row>
    <row r="65" spans="1:3" x14ac:dyDescent="0.25">
      <c r="A65" s="14" t="s">
        <v>222</v>
      </c>
      <c r="B65" s="14" t="s">
        <v>223</v>
      </c>
      <c r="C65" s="22"/>
    </row>
    <row r="66" spans="1:3" ht="38.25" x14ac:dyDescent="0.25">
      <c r="A66" s="14" t="s">
        <v>224</v>
      </c>
      <c r="B66" s="14" t="s">
        <v>225</v>
      </c>
      <c r="C66" s="22"/>
    </row>
    <row r="67" spans="1:3" ht="25.5" x14ac:dyDescent="0.25">
      <c r="A67" s="14" t="s">
        <v>226</v>
      </c>
      <c r="B67" s="14" t="s">
        <v>227</v>
      </c>
      <c r="C67" s="22"/>
    </row>
    <row r="68" spans="1:3" ht="51" x14ac:dyDescent="0.25">
      <c r="A68" s="14" t="s">
        <v>228</v>
      </c>
      <c r="B68" s="14" t="s">
        <v>229</v>
      </c>
      <c r="C68" s="22"/>
    </row>
    <row r="69" spans="1:3" ht="25.5" x14ac:dyDescent="0.25">
      <c r="A69" s="14" t="s">
        <v>230</v>
      </c>
      <c r="B69" s="14" t="s">
        <v>231</v>
      </c>
      <c r="C69" s="22"/>
    </row>
    <row r="70" spans="1:3" x14ac:dyDescent="0.25">
      <c r="A70" s="14" t="s">
        <v>232</v>
      </c>
      <c r="B70" s="14" t="s">
        <v>233</v>
      </c>
      <c r="C70" s="22"/>
    </row>
    <row r="71" spans="1:3" ht="25.5" x14ac:dyDescent="0.25">
      <c r="A71" s="14" t="s">
        <v>234</v>
      </c>
      <c r="B71" s="14" t="s">
        <v>235</v>
      </c>
      <c r="C71" s="22"/>
    </row>
    <row r="72" spans="1:3" ht="25.5" x14ac:dyDescent="0.25">
      <c r="A72" s="14" t="s">
        <v>236</v>
      </c>
      <c r="B72" s="14" t="s">
        <v>237</v>
      </c>
      <c r="C72" s="22"/>
    </row>
    <row r="73" spans="1:3" ht="25.5" x14ac:dyDescent="0.25">
      <c r="A73" s="14" t="s">
        <v>238</v>
      </c>
      <c r="B73" s="14" t="s">
        <v>239</v>
      </c>
      <c r="C73" s="22"/>
    </row>
    <row r="74" spans="1:3" x14ac:dyDescent="0.25">
      <c r="A74" s="14" t="s">
        <v>240</v>
      </c>
      <c r="B74" s="14" t="s">
        <v>241</v>
      </c>
      <c r="C74" s="22"/>
    </row>
    <row r="75" spans="1:3" x14ac:dyDescent="0.25">
      <c r="A75" s="14" t="s">
        <v>242</v>
      </c>
      <c r="B75" s="14" t="s">
        <v>243</v>
      </c>
      <c r="C75" s="22"/>
    </row>
    <row r="76" spans="1:3" ht="25.5" x14ac:dyDescent="0.25">
      <c r="A76" s="14" t="s">
        <v>244</v>
      </c>
      <c r="B76" s="14" t="s">
        <v>245</v>
      </c>
      <c r="C76" s="22"/>
    </row>
    <row r="77" spans="1:3" ht="25.5" x14ac:dyDescent="0.25">
      <c r="A77" s="14" t="s">
        <v>246</v>
      </c>
      <c r="B77" s="14" t="s">
        <v>247</v>
      </c>
      <c r="C77" s="22"/>
    </row>
    <row r="78" spans="1:3" x14ac:dyDescent="0.25">
      <c r="A78" s="14" t="s">
        <v>240</v>
      </c>
      <c r="B78" s="14" t="s">
        <v>241</v>
      </c>
      <c r="C78" s="22"/>
    </row>
    <row r="79" spans="1:3" ht="25.5" x14ac:dyDescent="0.25">
      <c r="A79" s="14" t="s">
        <v>248</v>
      </c>
      <c r="B79" s="14" t="s">
        <v>249</v>
      </c>
      <c r="C79" s="22"/>
    </row>
    <row r="80" spans="1:3" ht="25.5" x14ac:dyDescent="0.25">
      <c r="A80" s="14" t="s">
        <v>250</v>
      </c>
      <c r="B80" s="14" t="s">
        <v>251</v>
      </c>
      <c r="C80" s="22"/>
    </row>
    <row r="81" spans="1:3" ht="25.5" x14ac:dyDescent="0.25">
      <c r="A81" s="14" t="s">
        <v>252</v>
      </c>
      <c r="B81" s="14" t="s">
        <v>253</v>
      </c>
      <c r="C81" s="22"/>
    </row>
    <row r="82" spans="1:3" ht="25.5" x14ac:dyDescent="0.25">
      <c r="A82" s="14" t="s">
        <v>254</v>
      </c>
      <c r="B82" s="14" t="s">
        <v>255</v>
      </c>
      <c r="C82" s="22"/>
    </row>
    <row r="83" spans="1:3" ht="25.5" x14ac:dyDescent="0.25">
      <c r="A83" s="14" t="s">
        <v>256</v>
      </c>
      <c r="B83" s="14" t="s">
        <v>257</v>
      </c>
      <c r="C83" s="22"/>
    </row>
    <row r="84" spans="1:3" ht="25.5" x14ac:dyDescent="0.25">
      <c r="A84" s="14" t="s">
        <v>258</v>
      </c>
      <c r="B84" s="14" t="s">
        <v>259</v>
      </c>
      <c r="C84" s="22"/>
    </row>
    <row r="85" spans="1:3" x14ac:dyDescent="0.25">
      <c r="A85" s="14" t="s">
        <v>260</v>
      </c>
      <c r="B85" s="14" t="s">
        <v>261</v>
      </c>
      <c r="C85" s="22"/>
    </row>
    <row r="86" spans="1:3" ht="25.5" x14ac:dyDescent="0.25">
      <c r="A86" s="14" t="s">
        <v>262</v>
      </c>
      <c r="B86" s="14" t="s">
        <v>263</v>
      </c>
      <c r="C86" s="22"/>
    </row>
    <row r="87" spans="1:3" ht="25.5" x14ac:dyDescent="0.25">
      <c r="A87" s="14" t="s">
        <v>264</v>
      </c>
      <c r="B87" s="14" t="s">
        <v>265</v>
      </c>
      <c r="C87" s="22"/>
    </row>
    <row r="88" spans="1:3" x14ac:dyDescent="0.25">
      <c r="A88" s="14" t="s">
        <v>266</v>
      </c>
      <c r="B88" s="14" t="s">
        <v>267</v>
      </c>
      <c r="C88" s="22"/>
    </row>
    <row r="89" spans="1:3" ht="25.5" x14ac:dyDescent="0.25">
      <c r="A89" s="14" t="s">
        <v>268</v>
      </c>
      <c r="B89" s="14" t="s">
        <v>269</v>
      </c>
      <c r="C89" s="22"/>
    </row>
    <row r="90" spans="1:3" x14ac:dyDescent="0.25">
      <c r="A90" s="14" t="s">
        <v>270</v>
      </c>
      <c r="B90" s="14" t="s">
        <v>271</v>
      </c>
      <c r="C90" s="22"/>
    </row>
    <row r="91" spans="1:3" x14ac:dyDescent="0.25">
      <c r="A91" s="14" t="s">
        <v>272</v>
      </c>
      <c r="B91" s="14" t="s">
        <v>273</v>
      </c>
      <c r="C91" s="22"/>
    </row>
    <row r="92" spans="1:3" ht="25.5" x14ac:dyDescent="0.25">
      <c r="A92" s="14" t="s">
        <v>274</v>
      </c>
      <c r="B92" s="14" t="s">
        <v>275</v>
      </c>
      <c r="C92" s="22"/>
    </row>
    <row r="93" spans="1:3" ht="25.5" x14ac:dyDescent="0.25">
      <c r="A93" s="14" t="s">
        <v>276</v>
      </c>
      <c r="B93" s="14" t="s">
        <v>277</v>
      </c>
      <c r="C93" s="22"/>
    </row>
    <row r="94" spans="1:3" ht="25.5" x14ac:dyDescent="0.25">
      <c r="A94" s="14"/>
      <c r="B94" s="14" t="s">
        <v>278</v>
      </c>
      <c r="C94" s="22"/>
    </row>
    <row r="95" spans="1:3" x14ac:dyDescent="0.25">
      <c r="A95" s="14"/>
      <c r="B95" s="14" t="s">
        <v>279</v>
      </c>
      <c r="C95" s="22"/>
    </row>
    <row r="96" spans="1:3" x14ac:dyDescent="0.25">
      <c r="A96" s="14"/>
      <c r="B96" s="14" t="s">
        <v>280</v>
      </c>
      <c r="C96" s="22"/>
    </row>
    <row r="97" spans="1:3" x14ac:dyDescent="0.25">
      <c r="A97" s="14"/>
      <c r="B97" s="14" t="s">
        <v>281</v>
      </c>
      <c r="C97" s="22"/>
    </row>
    <row r="98" spans="1:3" x14ac:dyDescent="0.25">
      <c r="A98" s="14"/>
      <c r="B98" s="14" t="s">
        <v>282</v>
      </c>
      <c r="C98" s="22"/>
    </row>
    <row r="99" spans="1:3" x14ac:dyDescent="0.25">
      <c r="A99" s="14"/>
      <c r="B99" s="14" t="s">
        <v>283</v>
      </c>
      <c r="C99" s="22"/>
    </row>
    <row r="100" spans="1:3" x14ac:dyDescent="0.25">
      <c r="A100" s="14"/>
      <c r="B100" s="14" t="s">
        <v>284</v>
      </c>
      <c r="C100" s="22"/>
    </row>
    <row r="101" spans="1:3" ht="25.5" x14ac:dyDescent="0.25">
      <c r="A101" s="14"/>
      <c r="B101" s="14" t="s">
        <v>285</v>
      </c>
      <c r="C101" s="22"/>
    </row>
    <row r="102" spans="1:3" x14ac:dyDescent="0.25">
      <c r="A102" s="14"/>
      <c r="B102" s="14" t="s">
        <v>286</v>
      </c>
      <c r="C102" s="22"/>
    </row>
    <row r="103" spans="1:3" x14ac:dyDescent="0.25">
      <c r="A103" s="14"/>
      <c r="B103" s="14" t="s">
        <v>287</v>
      </c>
      <c r="C103" s="22"/>
    </row>
    <row r="104" spans="1:3" x14ac:dyDescent="0.25">
      <c r="A104" s="14"/>
      <c r="B104" s="14" t="s">
        <v>288</v>
      </c>
      <c r="C104" s="22"/>
    </row>
    <row r="105" spans="1:3" x14ac:dyDescent="0.25">
      <c r="A105" s="14"/>
      <c r="B105" s="14" t="s">
        <v>289</v>
      </c>
      <c r="C105" s="22"/>
    </row>
    <row r="106" spans="1:3" x14ac:dyDescent="0.25">
      <c r="A106" s="14"/>
      <c r="B106" s="14" t="s">
        <v>290</v>
      </c>
      <c r="C106" s="22"/>
    </row>
    <row r="107" spans="1:3" x14ac:dyDescent="0.25">
      <c r="A107" s="14"/>
      <c r="B107" s="14" t="s">
        <v>291</v>
      </c>
      <c r="C107" s="22"/>
    </row>
    <row r="108" spans="1:3" x14ac:dyDescent="0.25">
      <c r="A108" s="14"/>
      <c r="B108" s="14" t="s">
        <v>292</v>
      </c>
      <c r="C108" s="22"/>
    </row>
    <row r="109" spans="1:3" x14ac:dyDescent="0.25">
      <c r="A109" s="14"/>
      <c r="B109" s="14" t="s">
        <v>292</v>
      </c>
      <c r="C109" s="22"/>
    </row>
    <row r="110" spans="1:3" x14ac:dyDescent="0.25">
      <c r="A110" s="14"/>
      <c r="B110" s="14" t="s">
        <v>293</v>
      </c>
      <c r="C110" s="22"/>
    </row>
    <row r="111" spans="1:3" x14ac:dyDescent="0.25">
      <c r="A111" s="14"/>
      <c r="B111" s="14" t="s">
        <v>294</v>
      </c>
      <c r="C111" s="22"/>
    </row>
    <row r="112" spans="1:3" x14ac:dyDescent="0.25">
      <c r="A112" s="14"/>
      <c r="B112" s="14" t="s">
        <v>295</v>
      </c>
      <c r="C112" s="22"/>
    </row>
    <row r="113" spans="1:3" x14ac:dyDescent="0.25">
      <c r="A113" s="14"/>
      <c r="B113" s="14" t="s">
        <v>296</v>
      </c>
      <c r="C113" s="22"/>
    </row>
    <row r="114" spans="1:3" x14ac:dyDescent="0.25">
      <c r="A114" s="14"/>
      <c r="B114" s="14" t="s">
        <v>297</v>
      </c>
      <c r="C114" s="22"/>
    </row>
    <row r="115" spans="1:3" x14ac:dyDescent="0.25">
      <c r="A115" s="14"/>
      <c r="B115" s="14" t="s">
        <v>298</v>
      </c>
      <c r="C115" s="22"/>
    </row>
    <row r="116" spans="1:3" x14ac:dyDescent="0.25">
      <c r="A116" s="14"/>
      <c r="B116" s="14" t="s">
        <v>299</v>
      </c>
      <c r="C116" s="22"/>
    </row>
    <row r="117" spans="1:3" x14ac:dyDescent="0.25">
      <c r="A117" s="14"/>
      <c r="B117" s="14" t="s">
        <v>300</v>
      </c>
      <c r="C117" s="22"/>
    </row>
    <row r="118" spans="1:3" x14ac:dyDescent="0.25">
      <c r="A118" s="14"/>
      <c r="B118" s="14" t="s">
        <v>301</v>
      </c>
      <c r="C118" s="22"/>
    </row>
    <row r="119" spans="1:3" x14ac:dyDescent="0.25">
      <c r="A119" s="14"/>
      <c r="B119" s="14" t="s">
        <v>302</v>
      </c>
      <c r="C119" s="22"/>
    </row>
    <row r="120" spans="1:3" x14ac:dyDescent="0.25">
      <c r="A120" s="14"/>
      <c r="B120" s="14" t="s">
        <v>303</v>
      </c>
      <c r="C120" s="22"/>
    </row>
    <row r="121" spans="1:3" x14ac:dyDescent="0.25">
      <c r="A121" s="14"/>
      <c r="B121" s="14" t="s">
        <v>260</v>
      </c>
      <c r="C121" s="22"/>
    </row>
    <row r="122" spans="1:3" x14ac:dyDescent="0.25">
      <c r="A122" s="14"/>
      <c r="B122" s="14" t="s">
        <v>304</v>
      </c>
      <c r="C122" s="22"/>
    </row>
    <row r="123" spans="1:3" x14ac:dyDescent="0.25">
      <c r="A123" s="14"/>
      <c r="B123" s="14" t="s">
        <v>305</v>
      </c>
      <c r="C123" s="22"/>
    </row>
    <row r="124" spans="1:3" ht="25.5" x14ac:dyDescent="0.25">
      <c r="A124" s="14" t="s">
        <v>306</v>
      </c>
      <c r="B124" s="14" t="s">
        <v>307</v>
      </c>
      <c r="C124" s="22" t="s">
        <v>613</v>
      </c>
    </row>
    <row r="125" spans="1:3" x14ac:dyDescent="0.25">
      <c r="A125" s="14" t="s">
        <v>308</v>
      </c>
      <c r="B125" s="14" t="s">
        <v>309</v>
      </c>
      <c r="C125" s="22" t="s">
        <v>614</v>
      </c>
    </row>
    <row r="126" spans="1:3" x14ac:dyDescent="0.25">
      <c r="A126" s="14" t="s">
        <v>310</v>
      </c>
      <c r="B126" s="14" t="s">
        <v>311</v>
      </c>
      <c r="C126" s="22" t="s">
        <v>615</v>
      </c>
    </row>
    <row r="127" spans="1:3" x14ac:dyDescent="0.25">
      <c r="A127" s="14" t="s">
        <v>312</v>
      </c>
      <c r="B127" s="14" t="s">
        <v>313</v>
      </c>
      <c r="C127" s="22" t="s">
        <v>616</v>
      </c>
    </row>
    <row r="128" spans="1:3" ht="38.25" x14ac:dyDescent="0.25">
      <c r="A128" s="14" t="s">
        <v>314</v>
      </c>
      <c r="B128" s="14" t="s">
        <v>315</v>
      </c>
      <c r="C128" s="22" t="s">
        <v>617</v>
      </c>
    </row>
    <row r="129" spans="1:3" ht="38.25" x14ac:dyDescent="0.25">
      <c r="A129" s="14" t="s">
        <v>316</v>
      </c>
      <c r="B129" s="14" t="s">
        <v>317</v>
      </c>
      <c r="C129" s="22" t="s">
        <v>618</v>
      </c>
    </row>
    <row r="130" spans="1:3" x14ac:dyDescent="0.25">
      <c r="A130" s="14" t="s">
        <v>318</v>
      </c>
      <c r="B130" s="14" t="s">
        <v>319</v>
      </c>
      <c r="C130" s="22" t="s">
        <v>619</v>
      </c>
    </row>
    <row r="131" spans="1:3" ht="25.5" x14ac:dyDescent="0.25">
      <c r="A131" s="14" t="s">
        <v>320</v>
      </c>
      <c r="B131" s="14" t="s">
        <v>321</v>
      </c>
      <c r="C131" s="22" t="s">
        <v>620</v>
      </c>
    </row>
    <row r="132" spans="1:3" ht="25.5" x14ac:dyDescent="0.25">
      <c r="A132" s="14" t="s">
        <v>322</v>
      </c>
      <c r="B132" s="14" t="s">
        <v>323</v>
      </c>
      <c r="C132" s="22" t="s">
        <v>621</v>
      </c>
    </row>
    <row r="133" spans="1:3" ht="25.5" x14ac:dyDescent="0.25">
      <c r="A133" s="14" t="s">
        <v>324</v>
      </c>
      <c r="B133" s="14" t="s">
        <v>325</v>
      </c>
      <c r="C133" s="22" t="s">
        <v>622</v>
      </c>
    </row>
    <row r="134" spans="1:3" x14ac:dyDescent="0.25">
      <c r="A134" s="14"/>
      <c r="B134" s="14" t="s">
        <v>326</v>
      </c>
      <c r="C134" s="22" t="s">
        <v>623</v>
      </c>
    </row>
    <row r="135" spans="1:3" x14ac:dyDescent="0.25">
      <c r="A135" s="14"/>
      <c r="B135" s="14" t="s">
        <v>327</v>
      </c>
      <c r="C135" s="22" t="s">
        <v>624</v>
      </c>
    </row>
    <row r="136" spans="1:3" x14ac:dyDescent="0.25">
      <c r="A136" s="14"/>
      <c r="B136" s="14" t="s">
        <v>309</v>
      </c>
      <c r="C136" s="22" t="s">
        <v>625</v>
      </c>
    </row>
    <row r="137" spans="1:3" x14ac:dyDescent="0.25">
      <c r="A137" s="14"/>
      <c r="B137" s="14" t="s">
        <v>328</v>
      </c>
      <c r="C137" s="22" t="s">
        <v>626</v>
      </c>
    </row>
    <row r="138" spans="1:3" ht="25.5" x14ac:dyDescent="0.25">
      <c r="A138" s="14"/>
      <c r="B138" s="14" t="s">
        <v>329</v>
      </c>
      <c r="C138" s="22" t="s">
        <v>627</v>
      </c>
    </row>
    <row r="139" spans="1:3" x14ac:dyDescent="0.25">
      <c r="A139" s="14"/>
      <c r="B139" s="14" t="s">
        <v>330</v>
      </c>
      <c r="C139" s="22" t="s">
        <v>378</v>
      </c>
    </row>
    <row r="140" spans="1:3" x14ac:dyDescent="0.25">
      <c r="A140" s="14"/>
      <c r="B140" s="14" t="s">
        <v>331</v>
      </c>
      <c r="C140" s="22" t="s">
        <v>628</v>
      </c>
    </row>
    <row r="141" spans="1:3" x14ac:dyDescent="0.25">
      <c r="A141" s="14"/>
      <c r="B141" s="14" t="s">
        <v>332</v>
      </c>
      <c r="C141" s="22"/>
    </row>
    <row r="142" spans="1:3" ht="25.5" x14ac:dyDescent="0.25">
      <c r="A142" s="14"/>
      <c r="B142" s="14" t="s">
        <v>333</v>
      </c>
      <c r="C142" s="22"/>
    </row>
    <row r="143" spans="1:3" x14ac:dyDescent="0.25">
      <c r="A143" s="14"/>
      <c r="B143" s="14" t="s">
        <v>334</v>
      </c>
      <c r="C143" s="22"/>
    </row>
    <row r="144" spans="1:3" x14ac:dyDescent="0.25">
      <c r="A144" s="14"/>
      <c r="B144" s="14" t="s">
        <v>335</v>
      </c>
      <c r="C144" s="22"/>
    </row>
    <row r="145" spans="1:3" x14ac:dyDescent="0.25">
      <c r="A145" s="14"/>
      <c r="B145" s="14" t="s">
        <v>222</v>
      </c>
      <c r="C145" s="22"/>
    </row>
    <row r="146" spans="1:3" x14ac:dyDescent="0.25">
      <c r="A146" s="14"/>
      <c r="B146" s="14" t="s">
        <v>222</v>
      </c>
      <c r="C146" s="22"/>
    </row>
    <row r="147" spans="1:3" x14ac:dyDescent="0.25">
      <c r="A147" s="14"/>
      <c r="B147" s="14" t="s">
        <v>336</v>
      </c>
      <c r="C147" s="22"/>
    </row>
    <row r="148" spans="1:3" x14ac:dyDescent="0.25">
      <c r="A148" s="14"/>
      <c r="B148" s="14" t="s">
        <v>260</v>
      </c>
      <c r="C148" s="22"/>
    </row>
    <row r="149" spans="1:3" x14ac:dyDescent="0.25">
      <c r="A149" s="14"/>
      <c r="B149" s="14" t="s">
        <v>266</v>
      </c>
      <c r="C149" s="22"/>
    </row>
    <row r="150" spans="1:3" x14ac:dyDescent="0.25">
      <c r="A150" s="14"/>
      <c r="B150" s="14" t="s">
        <v>268</v>
      </c>
      <c r="C150" s="22"/>
    </row>
    <row r="151" spans="1:3" x14ac:dyDescent="0.25">
      <c r="A151" s="14"/>
      <c r="B151" s="14" t="s">
        <v>272</v>
      </c>
      <c r="C151" s="22"/>
    </row>
    <row r="152" spans="1:3" ht="25.5" x14ac:dyDescent="0.25">
      <c r="A152" s="14"/>
      <c r="B152" s="14" t="s">
        <v>337</v>
      </c>
      <c r="C152" s="22"/>
    </row>
    <row r="153" spans="1:3" x14ac:dyDescent="0.25">
      <c r="A153" s="14"/>
      <c r="B153" s="14" t="s">
        <v>338</v>
      </c>
      <c r="C153" s="22"/>
    </row>
    <row r="154" spans="1:3" x14ac:dyDescent="0.25">
      <c r="A154" s="14"/>
      <c r="B154" s="14" t="s">
        <v>339</v>
      </c>
      <c r="C154" s="22"/>
    </row>
    <row r="155" spans="1:3" x14ac:dyDescent="0.25">
      <c r="A155" s="14"/>
      <c r="B155" s="14" t="s">
        <v>340</v>
      </c>
      <c r="C155" s="22"/>
    </row>
    <row r="156" spans="1:3" x14ac:dyDescent="0.25">
      <c r="A156" s="14"/>
      <c r="B156" s="14" t="s">
        <v>341</v>
      </c>
      <c r="C156" s="22"/>
    </row>
    <row r="157" spans="1:3" x14ac:dyDescent="0.25">
      <c r="A157" s="14"/>
      <c r="B157" s="14" t="s">
        <v>342</v>
      </c>
      <c r="C157" s="22"/>
    </row>
    <row r="158" spans="1:3" x14ac:dyDescent="0.25">
      <c r="A158" s="14"/>
      <c r="B158" s="14" t="s">
        <v>343</v>
      </c>
      <c r="C158" s="22"/>
    </row>
    <row r="159" spans="1:3" x14ac:dyDescent="0.25">
      <c r="A159" s="14"/>
      <c r="B159" s="14" t="s">
        <v>344</v>
      </c>
      <c r="C159" s="22"/>
    </row>
    <row r="160" spans="1:3" x14ac:dyDescent="0.25">
      <c r="A160" s="14"/>
      <c r="B160" s="14" t="s">
        <v>345</v>
      </c>
      <c r="C160" s="22"/>
    </row>
    <row r="161" spans="1:3" x14ac:dyDescent="0.25">
      <c r="A161" s="14"/>
      <c r="B161" s="14" t="s">
        <v>345</v>
      </c>
      <c r="C161" s="22"/>
    </row>
    <row r="162" spans="1:3" x14ac:dyDescent="0.25">
      <c r="A162" s="14"/>
      <c r="B162" s="14" t="s">
        <v>345</v>
      </c>
      <c r="C162" s="22"/>
    </row>
    <row r="163" spans="1:3" x14ac:dyDescent="0.25">
      <c r="A163" s="14"/>
      <c r="B163" s="14" t="s">
        <v>346</v>
      </c>
      <c r="C163" s="22"/>
    </row>
    <row r="164" spans="1:3" x14ac:dyDescent="0.25">
      <c r="A164" s="14"/>
      <c r="B164" s="14" t="s">
        <v>347</v>
      </c>
      <c r="C164" s="22"/>
    </row>
    <row r="165" spans="1:3" x14ac:dyDescent="0.25">
      <c r="A165" s="14"/>
      <c r="B165" s="14" t="s">
        <v>348</v>
      </c>
      <c r="C165" s="22"/>
    </row>
    <row r="166" spans="1:3" x14ac:dyDescent="0.25">
      <c r="A166" s="14"/>
      <c r="B166" s="14" t="s">
        <v>349</v>
      </c>
      <c r="C166" s="22"/>
    </row>
    <row r="167" spans="1:3" x14ac:dyDescent="0.25">
      <c r="A167" s="14"/>
      <c r="B167" s="14" t="s">
        <v>349</v>
      </c>
      <c r="C167" s="22"/>
    </row>
    <row r="168" spans="1:3" x14ac:dyDescent="0.25">
      <c r="A168" s="14"/>
      <c r="B168" s="14" t="s">
        <v>350</v>
      </c>
      <c r="C168" s="22"/>
    </row>
    <row r="169" spans="1:3" ht="25.5" x14ac:dyDescent="0.25">
      <c r="A169" s="14"/>
      <c r="B169" s="14" t="s">
        <v>351</v>
      </c>
      <c r="C169" s="22"/>
    </row>
    <row r="170" spans="1:3" x14ac:dyDescent="0.25">
      <c r="A170" s="14"/>
      <c r="B170" s="14" t="s">
        <v>352</v>
      </c>
      <c r="C170" s="22"/>
    </row>
    <row r="171" spans="1:3" x14ac:dyDescent="0.25">
      <c r="A171" s="14"/>
      <c r="B171" s="14" t="s">
        <v>353</v>
      </c>
      <c r="C171" s="22"/>
    </row>
    <row r="172" spans="1:3" x14ac:dyDescent="0.25">
      <c r="A172" s="14"/>
      <c r="B172" s="14" t="s">
        <v>353</v>
      </c>
      <c r="C172" s="22"/>
    </row>
    <row r="173" spans="1:3" x14ac:dyDescent="0.25">
      <c r="A173" s="14"/>
      <c r="B173" s="14" t="s">
        <v>353</v>
      </c>
      <c r="C173" s="22"/>
    </row>
    <row r="174" spans="1:3" x14ac:dyDescent="0.25">
      <c r="A174" s="14"/>
      <c r="B174" s="14" t="s">
        <v>354</v>
      </c>
      <c r="C174" s="22"/>
    </row>
    <row r="175" spans="1:3" x14ac:dyDescent="0.25">
      <c r="A175" s="14"/>
      <c r="B175" s="14" t="s">
        <v>355</v>
      </c>
      <c r="C175" s="22"/>
    </row>
    <row r="176" spans="1:3" x14ac:dyDescent="0.25">
      <c r="A176" s="14"/>
      <c r="B176" s="14" t="s">
        <v>346</v>
      </c>
      <c r="C176" s="22"/>
    </row>
    <row r="177" spans="1:3" x14ac:dyDescent="0.25">
      <c r="A177" s="14"/>
      <c r="B177" s="14" t="s">
        <v>356</v>
      </c>
      <c r="C177" s="22"/>
    </row>
    <row r="178" spans="1:3" x14ac:dyDescent="0.25">
      <c r="A178" s="14"/>
      <c r="B178" s="14" t="s">
        <v>357</v>
      </c>
      <c r="C178" s="22"/>
    </row>
    <row r="179" spans="1:3" x14ac:dyDescent="0.25">
      <c r="A179" s="14"/>
      <c r="B179" s="14" t="s">
        <v>358</v>
      </c>
      <c r="C179" s="22"/>
    </row>
    <row r="180" spans="1:3" x14ac:dyDescent="0.25">
      <c r="A180" s="14"/>
      <c r="B180" s="14" t="s">
        <v>359</v>
      </c>
      <c r="C180" s="22"/>
    </row>
    <row r="181" spans="1:3" x14ac:dyDescent="0.25">
      <c r="A181" s="14"/>
      <c r="B181" s="14" t="s">
        <v>360</v>
      </c>
      <c r="C181" s="22"/>
    </row>
    <row r="182" spans="1:3" x14ac:dyDescent="0.25">
      <c r="A182" s="14"/>
      <c r="B182" s="14" t="s">
        <v>360</v>
      </c>
      <c r="C182" s="22"/>
    </row>
    <row r="183" spans="1:3" x14ac:dyDescent="0.25">
      <c r="A183" s="14"/>
      <c r="B183" s="14" t="s">
        <v>361</v>
      </c>
      <c r="C183" s="22"/>
    </row>
    <row r="184" spans="1:3" x14ac:dyDescent="0.25">
      <c r="A184" s="14"/>
      <c r="B184" s="14" t="s">
        <v>362</v>
      </c>
      <c r="C184" s="22"/>
    </row>
    <row r="185" spans="1:3" ht="25.5" x14ac:dyDescent="0.25">
      <c r="A185" s="14" t="s">
        <v>363</v>
      </c>
      <c r="B185" s="14" t="s">
        <v>364</v>
      </c>
      <c r="C185" s="22" t="s">
        <v>629</v>
      </c>
    </row>
    <row r="186" spans="1:3" ht="25.5" x14ac:dyDescent="0.25">
      <c r="A186" s="14" t="s">
        <v>365</v>
      </c>
      <c r="B186" s="14" t="s">
        <v>366</v>
      </c>
      <c r="C186" s="22" t="s">
        <v>630</v>
      </c>
    </row>
    <row r="187" spans="1:3" ht="25.5" x14ac:dyDescent="0.25">
      <c r="A187" s="14" t="s">
        <v>367</v>
      </c>
      <c r="B187" s="14" t="s">
        <v>368</v>
      </c>
      <c r="C187" s="22" t="s">
        <v>631</v>
      </c>
    </row>
    <row r="188" spans="1:3" ht="25.5" x14ac:dyDescent="0.25">
      <c r="A188" s="14" t="s">
        <v>369</v>
      </c>
      <c r="B188" s="14" t="s">
        <v>370</v>
      </c>
      <c r="C188" s="22" t="s">
        <v>632</v>
      </c>
    </row>
    <row r="189" spans="1:3" x14ac:dyDescent="0.25">
      <c r="A189" s="14" t="s">
        <v>371</v>
      </c>
      <c r="B189" s="14" t="s">
        <v>372</v>
      </c>
      <c r="C189" s="22" t="s">
        <v>633</v>
      </c>
    </row>
    <row r="190" spans="1:3" ht="25.5" x14ac:dyDescent="0.25">
      <c r="A190" s="14" t="s">
        <v>373</v>
      </c>
      <c r="B190" s="14" t="s">
        <v>374</v>
      </c>
      <c r="C190" s="22" t="s">
        <v>634</v>
      </c>
    </row>
    <row r="191" spans="1:3" x14ac:dyDescent="0.25">
      <c r="A191" s="14" t="s">
        <v>375</v>
      </c>
      <c r="B191" s="14" t="s">
        <v>376</v>
      </c>
      <c r="C191" s="22" t="s">
        <v>635</v>
      </c>
    </row>
    <row r="192" spans="1:3" x14ac:dyDescent="0.25">
      <c r="A192" s="14" t="s">
        <v>377</v>
      </c>
      <c r="B192" s="14" t="s">
        <v>378</v>
      </c>
      <c r="C192" s="22" t="s">
        <v>636</v>
      </c>
    </row>
    <row r="193" spans="1:3" x14ac:dyDescent="0.25">
      <c r="A193" s="14"/>
      <c r="B193" s="14" t="s">
        <v>379</v>
      </c>
      <c r="C193" s="22"/>
    </row>
    <row r="194" spans="1:3" x14ac:dyDescent="0.25">
      <c r="A194" s="14"/>
      <c r="B194" s="14" t="s">
        <v>379</v>
      </c>
      <c r="C194" s="22"/>
    </row>
    <row r="195" spans="1:3" x14ac:dyDescent="0.25">
      <c r="A195" s="14"/>
      <c r="B195" s="14" t="s">
        <v>379</v>
      </c>
      <c r="C195" s="22"/>
    </row>
    <row r="196" spans="1:3" x14ac:dyDescent="0.25">
      <c r="A196" s="14"/>
      <c r="B196" s="14" t="s">
        <v>379</v>
      </c>
      <c r="C196" s="22"/>
    </row>
    <row r="197" spans="1:3" x14ac:dyDescent="0.25">
      <c r="A197" s="14"/>
      <c r="B197" s="14" t="s">
        <v>379</v>
      </c>
      <c r="C197" s="22"/>
    </row>
    <row r="198" spans="1:3" x14ac:dyDescent="0.25">
      <c r="A198" s="14"/>
      <c r="B198" s="14" t="s">
        <v>379</v>
      </c>
      <c r="C198" s="22"/>
    </row>
    <row r="199" spans="1:3" x14ac:dyDescent="0.25">
      <c r="A199" s="14"/>
      <c r="B199" s="14" t="s">
        <v>379</v>
      </c>
      <c r="C199" s="22"/>
    </row>
    <row r="200" spans="1:3" x14ac:dyDescent="0.25">
      <c r="A200" s="14"/>
      <c r="B200" s="14" t="s">
        <v>379</v>
      </c>
      <c r="C200" s="22"/>
    </row>
    <row r="201" spans="1:3" x14ac:dyDescent="0.25">
      <c r="A201" s="14"/>
      <c r="B201" s="14" t="s">
        <v>380</v>
      </c>
      <c r="C201" s="22"/>
    </row>
    <row r="202" spans="1:3" x14ac:dyDescent="0.25">
      <c r="A202" s="14"/>
      <c r="B202" s="14" t="s">
        <v>380</v>
      </c>
      <c r="C202" s="22"/>
    </row>
    <row r="203" spans="1:3" x14ac:dyDescent="0.25">
      <c r="A203" s="14"/>
      <c r="B203" s="14" t="s">
        <v>380</v>
      </c>
      <c r="C203" s="22"/>
    </row>
    <row r="204" spans="1:3" x14ac:dyDescent="0.25">
      <c r="A204" s="14"/>
      <c r="B204" s="14" t="s">
        <v>380</v>
      </c>
      <c r="C204" s="22"/>
    </row>
    <row r="205" spans="1:3" x14ac:dyDescent="0.25">
      <c r="A205" s="14"/>
      <c r="B205" s="14" t="s">
        <v>381</v>
      </c>
      <c r="C205" s="22"/>
    </row>
    <row r="206" spans="1:3" x14ac:dyDescent="0.25">
      <c r="A206" s="14"/>
      <c r="B206" s="14" t="s">
        <v>381</v>
      </c>
      <c r="C206" s="22"/>
    </row>
    <row r="207" spans="1:3" ht="25.5" x14ac:dyDescent="0.25">
      <c r="A207" s="14"/>
      <c r="B207" s="14" t="s">
        <v>382</v>
      </c>
      <c r="C207" s="22"/>
    </row>
    <row r="208" spans="1:3" ht="25.5" x14ac:dyDescent="0.25">
      <c r="A208" s="14"/>
      <c r="B208" s="14" t="s">
        <v>382</v>
      </c>
      <c r="C208" s="22"/>
    </row>
    <row r="209" spans="1:3" ht="25.5" x14ac:dyDescent="0.25">
      <c r="A209" s="14"/>
      <c r="B209" s="14" t="s">
        <v>382</v>
      </c>
      <c r="C209" s="22"/>
    </row>
    <row r="210" spans="1:3" ht="25.5" x14ac:dyDescent="0.25">
      <c r="A210" s="14"/>
      <c r="B210" s="14" t="s">
        <v>382</v>
      </c>
      <c r="C210" s="22"/>
    </row>
    <row r="211" spans="1:3" x14ac:dyDescent="0.25">
      <c r="A211" s="14"/>
      <c r="B211" s="14" t="s">
        <v>383</v>
      </c>
      <c r="C211" s="22"/>
    </row>
    <row r="212" spans="1:3" x14ac:dyDescent="0.25">
      <c r="A212" s="14"/>
      <c r="B212" s="14" t="s">
        <v>383</v>
      </c>
      <c r="C212" s="22"/>
    </row>
    <row r="213" spans="1:3" x14ac:dyDescent="0.25">
      <c r="A213" s="14"/>
      <c r="B213" s="14" t="s">
        <v>384</v>
      </c>
      <c r="C213" s="22"/>
    </row>
    <row r="214" spans="1:3" x14ac:dyDescent="0.25">
      <c r="A214" s="14"/>
      <c r="B214" s="14" t="s">
        <v>385</v>
      </c>
      <c r="C214" s="22"/>
    </row>
    <row r="215" spans="1:3" x14ac:dyDescent="0.25">
      <c r="A215" s="14"/>
      <c r="B215" s="14" t="s">
        <v>386</v>
      </c>
      <c r="C215" s="22"/>
    </row>
    <row r="216" spans="1:3" x14ac:dyDescent="0.25">
      <c r="A216" s="14"/>
      <c r="B216" s="14" t="s">
        <v>387</v>
      </c>
      <c r="C216" s="22"/>
    </row>
    <row r="217" spans="1:3" x14ac:dyDescent="0.25">
      <c r="A217" s="14"/>
      <c r="B217" s="14" t="s">
        <v>388</v>
      </c>
      <c r="C217" s="22"/>
    </row>
    <row r="218" spans="1:3" ht="25.5" x14ac:dyDescent="0.25">
      <c r="A218" s="14"/>
      <c r="B218" s="14" t="s">
        <v>389</v>
      </c>
      <c r="C218" s="22"/>
    </row>
    <row r="219" spans="1:3" x14ac:dyDescent="0.25">
      <c r="A219" s="14"/>
      <c r="B219" s="14" t="s">
        <v>390</v>
      </c>
      <c r="C219" s="22"/>
    </row>
    <row r="220" spans="1:3" ht="38.25" x14ac:dyDescent="0.25">
      <c r="A220" s="14"/>
      <c r="B220" s="14" t="s">
        <v>391</v>
      </c>
      <c r="C220" s="22"/>
    </row>
    <row r="221" spans="1:3" ht="38.25" x14ac:dyDescent="0.25">
      <c r="A221" s="14"/>
      <c r="B221" s="14" t="s">
        <v>392</v>
      </c>
      <c r="C221" s="22"/>
    </row>
    <row r="222" spans="1:3" ht="25.5" x14ac:dyDescent="0.25">
      <c r="A222" s="14"/>
      <c r="B222" s="14" t="s">
        <v>393</v>
      </c>
      <c r="C222" s="22"/>
    </row>
    <row r="223" spans="1:3" x14ac:dyDescent="0.25">
      <c r="A223" s="14"/>
      <c r="B223" s="14" t="s">
        <v>394</v>
      </c>
      <c r="C223" s="22"/>
    </row>
    <row r="224" spans="1:3" x14ac:dyDescent="0.25">
      <c r="A224" s="14"/>
      <c r="B224" s="14" t="s">
        <v>395</v>
      </c>
      <c r="C224" s="22"/>
    </row>
    <row r="225" spans="1:3" ht="38.25" x14ac:dyDescent="0.25">
      <c r="A225" s="14"/>
      <c r="B225" s="14" t="s">
        <v>396</v>
      </c>
      <c r="C225" s="22"/>
    </row>
    <row r="226" spans="1:3" ht="25.5" x14ac:dyDescent="0.25">
      <c r="A226" s="14"/>
      <c r="B226" s="14" t="s">
        <v>397</v>
      </c>
      <c r="C226" s="22"/>
    </row>
    <row r="227" spans="1:3" ht="25.5" x14ac:dyDescent="0.25">
      <c r="A227" s="14"/>
      <c r="B227" s="14" t="s">
        <v>398</v>
      </c>
      <c r="C227" s="22"/>
    </row>
    <row r="228" spans="1:3" x14ac:dyDescent="0.25">
      <c r="A228" s="14"/>
      <c r="B228" s="14" t="s">
        <v>399</v>
      </c>
      <c r="C228" s="22"/>
    </row>
    <row r="229" spans="1:3" ht="38.25" x14ac:dyDescent="0.25">
      <c r="A229" s="14"/>
      <c r="B229" s="14" t="s">
        <v>400</v>
      </c>
      <c r="C229" s="22"/>
    </row>
    <row r="230" spans="1:3" x14ac:dyDescent="0.25">
      <c r="A230" s="14"/>
      <c r="B230" s="14" t="s">
        <v>401</v>
      </c>
      <c r="C230" s="22"/>
    </row>
    <row r="231" spans="1:3" ht="25.5" x14ac:dyDescent="0.25">
      <c r="A231" s="14"/>
      <c r="B231" s="14" t="s">
        <v>402</v>
      </c>
      <c r="C231" s="22"/>
    </row>
    <row r="232" spans="1:3" ht="51" x14ac:dyDescent="0.25">
      <c r="A232" s="14"/>
      <c r="B232" s="14" t="s">
        <v>403</v>
      </c>
      <c r="C232" s="22"/>
    </row>
    <row r="233" spans="1:3" ht="25.5" x14ac:dyDescent="0.25">
      <c r="A233" s="14"/>
      <c r="B233" s="14" t="s">
        <v>404</v>
      </c>
      <c r="C233" s="22"/>
    </row>
    <row r="234" spans="1:3" ht="25.5" x14ac:dyDescent="0.25">
      <c r="A234" s="14"/>
      <c r="B234" s="14" t="s">
        <v>405</v>
      </c>
      <c r="C234" s="22"/>
    </row>
    <row r="235" spans="1:3" ht="25.5" x14ac:dyDescent="0.25">
      <c r="A235" s="14"/>
      <c r="B235" s="14" t="s">
        <v>406</v>
      </c>
      <c r="C235" s="22"/>
    </row>
    <row r="236" spans="1:3" x14ac:dyDescent="0.25">
      <c r="A236" s="14"/>
      <c r="B236" s="14" t="s">
        <v>407</v>
      </c>
      <c r="C236" s="22"/>
    </row>
    <row r="237" spans="1:3" x14ac:dyDescent="0.25">
      <c r="A237" s="14"/>
      <c r="B237" s="14" t="s">
        <v>408</v>
      </c>
      <c r="C237" s="22"/>
    </row>
    <row r="238" spans="1:3" x14ac:dyDescent="0.25">
      <c r="A238" s="14"/>
      <c r="B238" s="14" t="s">
        <v>409</v>
      </c>
      <c r="C238" s="22"/>
    </row>
    <row r="239" spans="1:3" x14ac:dyDescent="0.25">
      <c r="A239" s="14"/>
      <c r="B239" s="14" t="s">
        <v>410</v>
      </c>
      <c r="C239" s="22"/>
    </row>
    <row r="240" spans="1:3" x14ac:dyDescent="0.25">
      <c r="A240" s="14"/>
      <c r="B240" s="14" t="s">
        <v>411</v>
      </c>
      <c r="C240" s="22"/>
    </row>
    <row r="241" spans="1:3" ht="25.5" x14ac:dyDescent="0.25">
      <c r="A241" s="14"/>
      <c r="B241" s="14" t="s">
        <v>412</v>
      </c>
      <c r="C241" s="22"/>
    </row>
    <row r="242" spans="1:3" x14ac:dyDescent="0.25">
      <c r="A242" s="14"/>
      <c r="B242" s="14" t="s">
        <v>413</v>
      </c>
      <c r="C242" s="22"/>
    </row>
    <row r="243" spans="1:3" x14ac:dyDescent="0.25">
      <c r="A243" s="14"/>
      <c r="B243" s="14" t="s">
        <v>414</v>
      </c>
      <c r="C243" s="22"/>
    </row>
    <row r="244" spans="1:3" ht="25.5" x14ac:dyDescent="0.25">
      <c r="A244" s="14"/>
      <c r="B244" s="14" t="s">
        <v>415</v>
      </c>
      <c r="C244" s="22"/>
    </row>
    <row r="245" spans="1:3" x14ac:dyDescent="0.25">
      <c r="A245" s="14"/>
      <c r="B245" s="14" t="s">
        <v>416</v>
      </c>
      <c r="C245" s="22"/>
    </row>
    <row r="246" spans="1:3" x14ac:dyDescent="0.25">
      <c r="A246" s="14"/>
      <c r="B246" s="14" t="s">
        <v>417</v>
      </c>
      <c r="C246" s="22"/>
    </row>
    <row r="247" spans="1:3" ht="25.5" x14ac:dyDescent="0.25">
      <c r="A247" s="14"/>
      <c r="B247" s="14" t="s">
        <v>418</v>
      </c>
      <c r="C247" s="22"/>
    </row>
    <row r="248" spans="1:3" x14ac:dyDescent="0.25">
      <c r="A248" s="14"/>
      <c r="B248" s="14" t="s">
        <v>419</v>
      </c>
      <c r="C248" s="22"/>
    </row>
    <row r="249" spans="1:3" x14ac:dyDescent="0.25">
      <c r="A249" s="14"/>
      <c r="B249" s="14" t="s">
        <v>420</v>
      </c>
      <c r="C249" s="22"/>
    </row>
    <row r="250" spans="1:3" x14ac:dyDescent="0.25">
      <c r="A250" s="14"/>
      <c r="B250" s="14" t="s">
        <v>421</v>
      </c>
      <c r="C250" s="22"/>
    </row>
    <row r="251" spans="1:3" x14ac:dyDescent="0.25">
      <c r="A251" s="14"/>
      <c r="B251" s="14" t="s">
        <v>422</v>
      </c>
      <c r="C251" s="22"/>
    </row>
    <row r="252" spans="1:3" x14ac:dyDescent="0.25">
      <c r="A252" s="14"/>
      <c r="B252" s="14" t="s">
        <v>423</v>
      </c>
      <c r="C252" s="22"/>
    </row>
    <row r="253" spans="1:3" x14ac:dyDescent="0.25">
      <c r="A253" s="14"/>
      <c r="B253" s="14" t="s">
        <v>424</v>
      </c>
      <c r="C253" s="22"/>
    </row>
    <row r="254" spans="1:3" x14ac:dyDescent="0.25">
      <c r="A254" s="14"/>
      <c r="B254" s="14" t="s">
        <v>425</v>
      </c>
      <c r="C254" s="22"/>
    </row>
    <row r="255" spans="1:3" ht="25.5" x14ac:dyDescent="0.25">
      <c r="A255" s="14"/>
      <c r="B255" s="14" t="s">
        <v>426</v>
      </c>
      <c r="C255" s="22"/>
    </row>
    <row r="256" spans="1:3" ht="25.5" x14ac:dyDescent="0.25">
      <c r="A256" s="14"/>
      <c r="B256" s="14" t="s">
        <v>427</v>
      </c>
      <c r="C256" s="22"/>
    </row>
    <row r="257" spans="1:3" x14ac:dyDescent="0.25">
      <c r="A257" s="14"/>
      <c r="B257" s="14" t="s">
        <v>428</v>
      </c>
      <c r="C257" s="22"/>
    </row>
    <row r="258" spans="1:3" x14ac:dyDescent="0.25">
      <c r="A258" s="14"/>
      <c r="B258" s="14" t="s">
        <v>429</v>
      </c>
      <c r="C258" s="22"/>
    </row>
    <row r="259" spans="1:3" x14ac:dyDescent="0.25">
      <c r="A259" s="14"/>
      <c r="B259" s="14" t="s">
        <v>430</v>
      </c>
      <c r="C259" s="22"/>
    </row>
    <row r="260" spans="1:3" ht="25.5" x14ac:dyDescent="0.25">
      <c r="A260" s="14"/>
      <c r="B260" s="14" t="s">
        <v>431</v>
      </c>
      <c r="C260" s="22"/>
    </row>
    <row r="261" spans="1:3" ht="25.5" x14ac:dyDescent="0.25">
      <c r="A261" s="14"/>
      <c r="B261" s="14" t="s">
        <v>432</v>
      </c>
      <c r="C261" s="22"/>
    </row>
    <row r="262" spans="1:3" ht="25.5" x14ac:dyDescent="0.25">
      <c r="A262" s="14"/>
      <c r="B262" s="14" t="s">
        <v>433</v>
      </c>
      <c r="C262" s="22"/>
    </row>
    <row r="263" spans="1:3" x14ac:dyDescent="0.25">
      <c r="A263" s="14"/>
      <c r="B263" s="14" t="s">
        <v>434</v>
      </c>
      <c r="C263" s="22"/>
    </row>
    <row r="264" spans="1:3" x14ac:dyDescent="0.25">
      <c r="A264" s="14"/>
      <c r="B264" s="14" t="s">
        <v>435</v>
      </c>
      <c r="C264" s="22"/>
    </row>
    <row r="265" spans="1:3" ht="25.5" x14ac:dyDescent="0.25">
      <c r="A265" s="14"/>
      <c r="B265" s="14" t="s">
        <v>436</v>
      </c>
      <c r="C265" s="22"/>
    </row>
    <row r="266" spans="1:3" x14ac:dyDescent="0.25">
      <c r="A266" s="14"/>
      <c r="B266" s="14" t="s">
        <v>279</v>
      </c>
      <c r="C266" s="22"/>
    </row>
    <row r="267" spans="1:3" x14ac:dyDescent="0.25">
      <c r="A267" s="14"/>
      <c r="B267" s="14" t="s">
        <v>280</v>
      </c>
      <c r="C267" s="22"/>
    </row>
    <row r="268" spans="1:3" x14ac:dyDescent="0.25">
      <c r="A268" s="14"/>
      <c r="B268" s="14" t="s">
        <v>437</v>
      </c>
      <c r="C268" s="22"/>
    </row>
    <row r="269" spans="1:3" x14ac:dyDescent="0.25">
      <c r="A269" s="14"/>
      <c r="B269" s="14" t="s">
        <v>282</v>
      </c>
      <c r="C269" s="22"/>
    </row>
    <row r="270" spans="1:3" x14ac:dyDescent="0.25">
      <c r="A270" s="14"/>
      <c r="B270" s="14" t="s">
        <v>438</v>
      </c>
      <c r="C270" s="22"/>
    </row>
    <row r="271" spans="1:3" x14ac:dyDescent="0.25">
      <c r="A271" s="14"/>
      <c r="B271" s="14" t="s">
        <v>284</v>
      </c>
      <c r="C271" s="22"/>
    </row>
    <row r="272" spans="1:3" x14ac:dyDescent="0.25">
      <c r="A272" s="14"/>
      <c r="B272" s="14" t="s">
        <v>439</v>
      </c>
      <c r="C272" s="22"/>
    </row>
    <row r="273" spans="1:3" x14ac:dyDescent="0.25">
      <c r="A273" s="14"/>
      <c r="B273" s="14" t="s">
        <v>286</v>
      </c>
      <c r="C273" s="22"/>
    </row>
    <row r="274" spans="1:3" x14ac:dyDescent="0.25">
      <c r="A274" s="14"/>
      <c r="B274" s="14" t="s">
        <v>287</v>
      </c>
      <c r="C274" s="22"/>
    </row>
    <row r="275" spans="1:3" x14ac:dyDescent="0.25">
      <c r="A275" s="14"/>
      <c r="B275" s="14" t="s">
        <v>288</v>
      </c>
      <c r="C275" s="22"/>
    </row>
    <row r="276" spans="1:3" x14ac:dyDescent="0.25">
      <c r="A276" s="14"/>
      <c r="B276" s="14" t="s">
        <v>289</v>
      </c>
      <c r="C276" s="22"/>
    </row>
    <row r="277" spans="1:3" x14ac:dyDescent="0.25">
      <c r="A277" s="14"/>
      <c r="B277" s="14" t="s">
        <v>290</v>
      </c>
      <c r="C277" s="22"/>
    </row>
    <row r="278" spans="1:3" x14ac:dyDescent="0.25">
      <c r="A278" s="14"/>
      <c r="B278" s="14" t="s">
        <v>291</v>
      </c>
      <c r="C278" s="22"/>
    </row>
    <row r="279" spans="1:3" x14ac:dyDescent="0.25">
      <c r="A279" s="14"/>
      <c r="B279" s="14" t="s">
        <v>440</v>
      </c>
      <c r="C279" s="22"/>
    </row>
    <row r="280" spans="1:3" x14ac:dyDescent="0.25">
      <c r="A280" s="14"/>
      <c r="B280" s="14" t="s">
        <v>292</v>
      </c>
      <c r="C280" s="22"/>
    </row>
    <row r="281" spans="1:3" x14ac:dyDescent="0.25">
      <c r="A281" s="14"/>
      <c r="B281" s="14" t="s">
        <v>293</v>
      </c>
      <c r="C281" s="22"/>
    </row>
    <row r="282" spans="1:3" x14ac:dyDescent="0.25">
      <c r="A282" s="14"/>
      <c r="B282" s="14" t="s">
        <v>294</v>
      </c>
      <c r="C282" s="22"/>
    </row>
    <row r="283" spans="1:3" x14ac:dyDescent="0.25">
      <c r="A283" s="14"/>
      <c r="B283" s="14" t="s">
        <v>295</v>
      </c>
      <c r="C283" s="22"/>
    </row>
    <row r="284" spans="1:3" x14ac:dyDescent="0.25">
      <c r="A284" s="14"/>
      <c r="B284" s="14" t="s">
        <v>296</v>
      </c>
      <c r="C284" s="22"/>
    </row>
    <row r="285" spans="1:3" x14ac:dyDescent="0.25">
      <c r="A285" s="14"/>
      <c r="B285" s="14" t="s">
        <v>441</v>
      </c>
      <c r="C285" s="22"/>
    </row>
    <row r="286" spans="1:3" x14ac:dyDescent="0.25">
      <c r="A286" s="14"/>
      <c r="B286" s="14" t="s">
        <v>297</v>
      </c>
      <c r="C286" s="22"/>
    </row>
    <row r="287" spans="1:3" x14ac:dyDescent="0.25">
      <c r="A287" s="14"/>
      <c r="B287" s="14" t="s">
        <v>442</v>
      </c>
      <c r="C287" s="22" t="s">
        <v>637</v>
      </c>
    </row>
    <row r="288" spans="1:3" x14ac:dyDescent="0.25">
      <c r="A288" s="14"/>
      <c r="B288" s="14" t="s">
        <v>443</v>
      </c>
      <c r="C288" s="22" t="s">
        <v>637</v>
      </c>
    </row>
    <row r="289" spans="1:3" x14ac:dyDescent="0.25">
      <c r="A289" s="14"/>
      <c r="B289" s="14" t="s">
        <v>444</v>
      </c>
      <c r="C289" s="22" t="s">
        <v>637</v>
      </c>
    </row>
    <row r="290" spans="1:3" x14ac:dyDescent="0.25">
      <c r="A290" s="14"/>
      <c r="B290" s="14" t="s">
        <v>445</v>
      </c>
      <c r="C290" s="22" t="s">
        <v>638</v>
      </c>
    </row>
    <row r="291" spans="1:3" x14ac:dyDescent="0.25">
      <c r="A291" s="14"/>
      <c r="B291" s="14" t="s">
        <v>446</v>
      </c>
      <c r="C291" s="22" t="s">
        <v>638</v>
      </c>
    </row>
    <row r="292" spans="1:3" x14ac:dyDescent="0.25">
      <c r="A292" s="14"/>
      <c r="B292" s="14" t="s">
        <v>447</v>
      </c>
      <c r="C292" s="22" t="s">
        <v>639</v>
      </c>
    </row>
    <row r="293" spans="1:3" x14ac:dyDescent="0.25">
      <c r="A293" s="14"/>
      <c r="B293" s="14" t="s">
        <v>448</v>
      </c>
      <c r="C293" s="22" t="s">
        <v>638</v>
      </c>
    </row>
    <row r="294" spans="1:3" x14ac:dyDescent="0.25">
      <c r="A294" s="14"/>
      <c r="B294" s="14" t="s">
        <v>449</v>
      </c>
      <c r="C294" s="22" t="s">
        <v>638</v>
      </c>
    </row>
    <row r="295" spans="1:3" x14ac:dyDescent="0.25">
      <c r="A295" s="14"/>
      <c r="B295" s="14" t="s">
        <v>450</v>
      </c>
      <c r="C295" s="22" t="s">
        <v>640</v>
      </c>
    </row>
    <row r="296" spans="1:3" x14ac:dyDescent="0.25">
      <c r="A296" s="14"/>
      <c r="B296" s="14" t="s">
        <v>451</v>
      </c>
      <c r="C296" s="22" t="s">
        <v>640</v>
      </c>
    </row>
    <row r="297" spans="1:3" x14ac:dyDescent="0.25">
      <c r="A297" s="14"/>
      <c r="B297" s="14" t="s">
        <v>452</v>
      </c>
      <c r="C297" s="22" t="s">
        <v>641</v>
      </c>
    </row>
    <row r="298" spans="1:3" x14ac:dyDescent="0.25">
      <c r="A298" s="14"/>
      <c r="B298" s="14" t="s">
        <v>453</v>
      </c>
      <c r="C298" s="22" t="s">
        <v>641</v>
      </c>
    </row>
    <row r="299" spans="1:3" ht="38.25" x14ac:dyDescent="0.25">
      <c r="A299" s="14"/>
      <c r="B299" s="14" t="s">
        <v>454</v>
      </c>
      <c r="C299" s="22"/>
    </row>
    <row r="300" spans="1:3" ht="51" x14ac:dyDescent="0.25">
      <c r="A300" s="14"/>
      <c r="B300" s="14" t="s">
        <v>455</v>
      </c>
      <c r="C300" s="22"/>
    </row>
    <row r="301" spans="1:3" ht="25.5" x14ac:dyDescent="0.25">
      <c r="A301" s="14"/>
      <c r="B301" s="14" t="s">
        <v>145</v>
      </c>
      <c r="C301" s="22"/>
    </row>
    <row r="302" spans="1:3" ht="51" x14ac:dyDescent="0.25">
      <c r="A302" s="14"/>
      <c r="B302" s="14" t="s">
        <v>148</v>
      </c>
      <c r="C302" s="22"/>
    </row>
    <row r="303" spans="1:3" ht="25.5" x14ac:dyDescent="0.25">
      <c r="A303" s="14"/>
      <c r="B303" s="14" t="s">
        <v>456</v>
      </c>
      <c r="C303" s="22"/>
    </row>
    <row r="304" spans="1:3" ht="25.5" x14ac:dyDescent="0.25">
      <c r="A304" s="14"/>
      <c r="B304" s="14" t="s">
        <v>149</v>
      </c>
      <c r="C304" s="22"/>
    </row>
    <row r="305" spans="1:3" ht="25.5" x14ac:dyDescent="0.25">
      <c r="A305" s="14"/>
      <c r="B305" s="14" t="s">
        <v>457</v>
      </c>
      <c r="C305" s="22"/>
    </row>
    <row r="306" spans="1:3" ht="25.5" x14ac:dyDescent="0.25">
      <c r="A306" s="14"/>
      <c r="B306" s="14" t="s">
        <v>458</v>
      </c>
      <c r="C306" s="22"/>
    </row>
    <row r="307" spans="1:3" ht="51" x14ac:dyDescent="0.25">
      <c r="A307" s="14"/>
      <c r="B307" s="14" t="s">
        <v>459</v>
      </c>
      <c r="C307" s="22"/>
    </row>
    <row r="308" spans="1:3" ht="25.5" x14ac:dyDescent="0.25">
      <c r="A308" s="14"/>
      <c r="B308" s="14" t="s">
        <v>152</v>
      </c>
      <c r="C308" s="22"/>
    </row>
    <row r="309" spans="1:3" ht="38.25" x14ac:dyDescent="0.25">
      <c r="A309" s="14"/>
      <c r="B309" s="14" t="s">
        <v>154</v>
      </c>
      <c r="C309" s="22"/>
    </row>
    <row r="310" spans="1:3" x14ac:dyDescent="0.25">
      <c r="A310" s="14"/>
      <c r="B310" s="14" t="s">
        <v>155</v>
      </c>
      <c r="C310" s="22"/>
    </row>
    <row r="311" spans="1:3" ht="25.5" x14ac:dyDescent="0.25">
      <c r="A311" s="14"/>
      <c r="B311" s="14" t="s">
        <v>460</v>
      </c>
      <c r="C311" s="22"/>
    </row>
    <row r="312" spans="1:3" ht="51" x14ac:dyDescent="0.25">
      <c r="A312" s="14"/>
      <c r="B312" s="14" t="s">
        <v>461</v>
      </c>
      <c r="C312" s="22"/>
    </row>
    <row r="313" spans="1:3" ht="38.25" x14ac:dyDescent="0.25">
      <c r="A313" s="14"/>
      <c r="B313" s="14" t="s">
        <v>156</v>
      </c>
      <c r="C313" s="22"/>
    </row>
    <row r="314" spans="1:3" ht="38.25" x14ac:dyDescent="0.25">
      <c r="A314" s="14"/>
      <c r="B314" s="14" t="s">
        <v>157</v>
      </c>
      <c r="C314" s="22"/>
    </row>
    <row r="315" spans="1:3" ht="25.5" x14ac:dyDescent="0.25">
      <c r="A315" s="14"/>
      <c r="B315" s="14" t="s">
        <v>158</v>
      </c>
      <c r="C315" s="22"/>
    </row>
    <row r="316" spans="1:3" ht="38.25" x14ac:dyDescent="0.25">
      <c r="A316" s="14"/>
      <c r="B316" s="14" t="s">
        <v>159</v>
      </c>
      <c r="C316" s="22"/>
    </row>
    <row r="317" spans="1:3" ht="25.5" x14ac:dyDescent="0.25">
      <c r="A317" s="14"/>
      <c r="B317" s="14" t="s">
        <v>160</v>
      </c>
      <c r="C317" s="22"/>
    </row>
    <row r="318" spans="1:3" ht="38.25" x14ac:dyDescent="0.25">
      <c r="A318" s="14"/>
      <c r="B318" s="14" t="s">
        <v>462</v>
      </c>
      <c r="C318" s="22"/>
    </row>
    <row r="319" spans="1:3" ht="38.25" x14ac:dyDescent="0.25">
      <c r="A319" s="14"/>
      <c r="B319" s="14" t="s">
        <v>161</v>
      </c>
      <c r="C319" s="22"/>
    </row>
    <row r="320" spans="1:3" ht="25.5" x14ac:dyDescent="0.25">
      <c r="A320" s="14"/>
      <c r="B320" s="14" t="s">
        <v>463</v>
      </c>
      <c r="C320" s="22"/>
    </row>
    <row r="321" spans="1:3" ht="38.25" x14ac:dyDescent="0.25">
      <c r="A321" s="14"/>
      <c r="B321" s="14" t="s">
        <v>464</v>
      </c>
      <c r="C321" s="22"/>
    </row>
    <row r="322" spans="1:3" ht="51" x14ac:dyDescent="0.25">
      <c r="A322" s="14"/>
      <c r="B322" s="14" t="s">
        <v>465</v>
      </c>
      <c r="C322" s="22"/>
    </row>
    <row r="323" spans="1:3" ht="38.25" x14ac:dyDescent="0.25">
      <c r="A323" s="14"/>
      <c r="B323" s="14" t="s">
        <v>466</v>
      </c>
      <c r="C323" s="22"/>
    </row>
    <row r="324" spans="1:3" ht="38.25" x14ac:dyDescent="0.25">
      <c r="A324" s="14"/>
      <c r="B324" s="14" t="s">
        <v>467</v>
      </c>
      <c r="C324" s="22"/>
    </row>
    <row r="325" spans="1:3" ht="51" x14ac:dyDescent="0.25">
      <c r="A325" s="14"/>
      <c r="B325" s="14" t="s">
        <v>166</v>
      </c>
      <c r="C325" s="22"/>
    </row>
    <row r="326" spans="1:3" x14ac:dyDescent="0.25">
      <c r="A326" s="14" t="s">
        <v>468</v>
      </c>
      <c r="B326" s="14" t="s">
        <v>469</v>
      </c>
      <c r="C326" s="22" t="s">
        <v>642</v>
      </c>
    </row>
    <row r="327" spans="1:3" x14ac:dyDescent="0.25">
      <c r="A327" s="14" t="s">
        <v>470</v>
      </c>
      <c r="B327" s="14" t="s">
        <v>471</v>
      </c>
      <c r="C327" s="22" t="s">
        <v>470</v>
      </c>
    </row>
    <row r="328" spans="1:3" ht="25.5" x14ac:dyDescent="0.25">
      <c r="A328" s="14" t="s">
        <v>472</v>
      </c>
      <c r="B328" s="14" t="s">
        <v>473</v>
      </c>
      <c r="C328" s="22" t="s">
        <v>472</v>
      </c>
    </row>
    <row r="329" spans="1:3" ht="38.25" x14ac:dyDescent="0.25">
      <c r="A329" s="14"/>
      <c r="B329" s="14" t="s">
        <v>474</v>
      </c>
      <c r="C329" s="22" t="s">
        <v>643</v>
      </c>
    </row>
    <row r="330" spans="1:3" ht="25.5" x14ac:dyDescent="0.25">
      <c r="A330" s="14"/>
      <c r="B330" s="14" t="s">
        <v>475</v>
      </c>
      <c r="C330" s="22" t="s">
        <v>644</v>
      </c>
    </row>
    <row r="331" spans="1:3" ht="51" x14ac:dyDescent="0.25">
      <c r="A331" s="14"/>
      <c r="B331" s="14" t="s">
        <v>476</v>
      </c>
      <c r="C331" s="22" t="s">
        <v>645</v>
      </c>
    </row>
    <row r="332" spans="1:3" ht="25.5" x14ac:dyDescent="0.25">
      <c r="A332" s="14"/>
      <c r="B332" s="14" t="s">
        <v>477</v>
      </c>
      <c r="C332" s="22" t="s">
        <v>644</v>
      </c>
    </row>
    <row r="333" spans="1:3" x14ac:dyDescent="0.25">
      <c r="A333" s="14"/>
      <c r="B333" s="14" t="s">
        <v>478</v>
      </c>
      <c r="C333" s="22" t="s">
        <v>644</v>
      </c>
    </row>
    <row r="334" spans="1:3" ht="76.5" x14ac:dyDescent="0.25">
      <c r="A334" s="14"/>
      <c r="B334" s="14" t="s">
        <v>479</v>
      </c>
      <c r="C334" s="22" t="s">
        <v>646</v>
      </c>
    </row>
    <row r="335" spans="1:3" ht="25.5" x14ac:dyDescent="0.25">
      <c r="A335" s="14"/>
      <c r="B335" s="14" t="s">
        <v>480</v>
      </c>
      <c r="C335" s="22" t="s">
        <v>647</v>
      </c>
    </row>
    <row r="336" spans="1:3" ht="38.25" x14ac:dyDescent="0.25">
      <c r="A336" s="14"/>
      <c r="B336" s="14" t="s">
        <v>481</v>
      </c>
      <c r="C336" s="22" t="s">
        <v>648</v>
      </c>
    </row>
    <row r="337" spans="1:3" ht="63.75" x14ac:dyDescent="0.25">
      <c r="A337" s="14"/>
      <c r="B337" s="14" t="s">
        <v>482</v>
      </c>
      <c r="C337" s="22" t="s">
        <v>648</v>
      </c>
    </row>
    <row r="338" spans="1:3" ht="38.25" x14ac:dyDescent="0.25">
      <c r="A338" s="14"/>
      <c r="B338" s="14" t="s">
        <v>483</v>
      </c>
      <c r="C338" s="22" t="s">
        <v>648</v>
      </c>
    </row>
    <row r="339" spans="1:3" ht="38.25" x14ac:dyDescent="0.25">
      <c r="A339" s="14"/>
      <c r="B339" s="14" t="s">
        <v>484</v>
      </c>
      <c r="C339" s="22" t="s">
        <v>648</v>
      </c>
    </row>
    <row r="340" spans="1:3" ht="38.25" x14ac:dyDescent="0.25">
      <c r="A340" s="14"/>
      <c r="B340" s="14" t="s">
        <v>485</v>
      </c>
      <c r="C340" s="22" t="s">
        <v>649</v>
      </c>
    </row>
    <row r="341" spans="1:3" ht="38.25" x14ac:dyDescent="0.25">
      <c r="A341" s="14"/>
      <c r="B341" s="14" t="s">
        <v>486</v>
      </c>
      <c r="C341" s="22" t="s">
        <v>649</v>
      </c>
    </row>
    <row r="342" spans="1:3" ht="25.5" x14ac:dyDescent="0.25">
      <c r="A342" s="14"/>
      <c r="B342" s="14" t="s">
        <v>487</v>
      </c>
      <c r="C342" s="22" t="s">
        <v>648</v>
      </c>
    </row>
    <row r="343" spans="1:3" ht="25.5" x14ac:dyDescent="0.25">
      <c r="A343" s="14"/>
      <c r="B343" s="14" t="s">
        <v>488</v>
      </c>
      <c r="C343" s="22" t="s">
        <v>650</v>
      </c>
    </row>
    <row r="344" spans="1:3" ht="63.75" x14ac:dyDescent="0.25">
      <c r="A344" s="14"/>
      <c r="B344" s="14" t="s">
        <v>489</v>
      </c>
      <c r="C344" s="22" t="s">
        <v>651</v>
      </c>
    </row>
    <row r="345" spans="1:3" ht="25.5" x14ac:dyDescent="0.25">
      <c r="A345" s="14"/>
      <c r="B345" s="14" t="s">
        <v>490</v>
      </c>
      <c r="C345" s="22" t="s">
        <v>652</v>
      </c>
    </row>
    <row r="346" spans="1:3" ht="25.5" x14ac:dyDescent="0.25">
      <c r="A346" s="14"/>
      <c r="B346" s="14" t="s">
        <v>491</v>
      </c>
      <c r="C346" s="22" t="s">
        <v>653</v>
      </c>
    </row>
    <row r="347" spans="1:3" ht="38.25" x14ac:dyDescent="0.25">
      <c r="A347" s="14"/>
      <c r="B347" s="14" t="s">
        <v>492</v>
      </c>
      <c r="C347" s="22" t="s">
        <v>654</v>
      </c>
    </row>
    <row r="348" spans="1:3" ht="38.25" x14ac:dyDescent="0.25">
      <c r="A348" s="14"/>
      <c r="B348" s="14" t="s">
        <v>493</v>
      </c>
      <c r="C348" s="22" t="s">
        <v>654</v>
      </c>
    </row>
    <row r="349" spans="1:3" ht="25.5" x14ac:dyDescent="0.25">
      <c r="A349" s="14"/>
      <c r="B349" s="14" t="s">
        <v>494</v>
      </c>
      <c r="C349" s="22" t="s">
        <v>655</v>
      </c>
    </row>
    <row r="350" spans="1:3" ht="51" x14ac:dyDescent="0.25">
      <c r="A350" s="14"/>
      <c r="B350" s="14" t="s">
        <v>495</v>
      </c>
      <c r="C350" s="22" t="s">
        <v>656</v>
      </c>
    </row>
    <row r="351" spans="1:3" ht="76.5" x14ac:dyDescent="0.25">
      <c r="A351" s="14"/>
      <c r="B351" s="14" t="s">
        <v>496</v>
      </c>
      <c r="C351" s="22" t="s">
        <v>657</v>
      </c>
    </row>
    <row r="352" spans="1:3" ht="51" x14ac:dyDescent="0.25">
      <c r="A352" s="14" t="s">
        <v>497</v>
      </c>
      <c r="B352" s="14" t="s">
        <v>498</v>
      </c>
      <c r="C352" s="22" t="s">
        <v>658</v>
      </c>
    </row>
    <row r="353" spans="1:3" x14ac:dyDescent="0.25">
      <c r="A353" s="14" t="s">
        <v>499</v>
      </c>
      <c r="B353" s="14" t="s">
        <v>500</v>
      </c>
      <c r="C353" s="22" t="s">
        <v>659</v>
      </c>
    </row>
    <row r="354" spans="1:3" ht="38.25" x14ac:dyDescent="0.25">
      <c r="A354" s="14" t="s">
        <v>501</v>
      </c>
      <c r="B354" s="14" t="s">
        <v>502</v>
      </c>
      <c r="C354" s="22" t="s">
        <v>660</v>
      </c>
    </row>
    <row r="355" spans="1:3" ht="38.25" x14ac:dyDescent="0.25">
      <c r="A355" s="14" t="s">
        <v>503</v>
      </c>
      <c r="B355" s="14" t="s">
        <v>504</v>
      </c>
      <c r="C355" s="22" t="s">
        <v>661</v>
      </c>
    </row>
    <row r="356" spans="1:3" ht="38.25" x14ac:dyDescent="0.25">
      <c r="A356" s="14" t="s">
        <v>505</v>
      </c>
      <c r="B356" s="14" t="s">
        <v>506</v>
      </c>
      <c r="C356" s="22" t="s">
        <v>662</v>
      </c>
    </row>
    <row r="357" spans="1:3" x14ac:dyDescent="0.25">
      <c r="A357" s="14" t="s">
        <v>507</v>
      </c>
      <c r="B357" s="14" t="s">
        <v>508</v>
      </c>
      <c r="C357" s="22" t="s">
        <v>663</v>
      </c>
    </row>
    <row r="358" spans="1:3" x14ac:dyDescent="0.25">
      <c r="A358" s="14" t="s">
        <v>509</v>
      </c>
      <c r="B358" s="14" t="s">
        <v>510</v>
      </c>
      <c r="C358" s="22" t="s">
        <v>664</v>
      </c>
    </row>
    <row r="359" spans="1:3" x14ac:dyDescent="0.25">
      <c r="A359" s="14" t="s">
        <v>509</v>
      </c>
      <c r="B359" s="14" t="s">
        <v>511</v>
      </c>
      <c r="C359" s="22" t="s">
        <v>665</v>
      </c>
    </row>
    <row r="360" spans="1:3" ht="25.5" x14ac:dyDescent="0.25">
      <c r="A360" s="14" t="s">
        <v>512</v>
      </c>
      <c r="B360" s="14" t="s">
        <v>513</v>
      </c>
      <c r="C360" s="22" t="s">
        <v>666</v>
      </c>
    </row>
    <row r="361" spans="1:3" x14ac:dyDescent="0.25">
      <c r="A361" s="14" t="s">
        <v>514</v>
      </c>
      <c r="B361" s="14" t="s">
        <v>515</v>
      </c>
      <c r="C361" s="22" t="s">
        <v>667</v>
      </c>
    </row>
    <row r="362" spans="1:3" ht="38.25" x14ac:dyDescent="0.25">
      <c r="A362" s="14" t="s">
        <v>516</v>
      </c>
      <c r="B362" s="14" t="s">
        <v>517</v>
      </c>
      <c r="C362" s="22" t="s">
        <v>668</v>
      </c>
    </row>
    <row r="363" spans="1:3" ht="38.25" x14ac:dyDescent="0.25">
      <c r="A363" s="14" t="s">
        <v>518</v>
      </c>
      <c r="B363" s="14" t="s">
        <v>519</v>
      </c>
      <c r="C363" s="22" t="s">
        <v>668</v>
      </c>
    </row>
    <row r="364" spans="1:3" ht="51" x14ac:dyDescent="0.25">
      <c r="A364" s="14" t="s">
        <v>520</v>
      </c>
      <c r="B364" s="14" t="s">
        <v>521</v>
      </c>
      <c r="C364" s="22" t="s">
        <v>669</v>
      </c>
    </row>
    <row r="365" spans="1:3" ht="51" x14ac:dyDescent="0.25">
      <c r="A365" s="14" t="s">
        <v>522</v>
      </c>
      <c r="B365" s="14" t="s">
        <v>523</v>
      </c>
      <c r="C365" s="22" t="s">
        <v>669</v>
      </c>
    </row>
    <row r="366" spans="1:3" x14ac:dyDescent="0.25">
      <c r="A366" s="14" t="s">
        <v>507</v>
      </c>
      <c r="B366" s="14" t="s">
        <v>508</v>
      </c>
      <c r="C366" s="22" t="s">
        <v>663</v>
      </c>
    </row>
    <row r="367" spans="1:3" x14ac:dyDescent="0.25">
      <c r="A367" s="14" t="s">
        <v>524</v>
      </c>
      <c r="B367" s="14" t="s">
        <v>525</v>
      </c>
      <c r="C367" s="22" t="s">
        <v>670</v>
      </c>
    </row>
    <row r="368" spans="1:3" x14ac:dyDescent="0.25">
      <c r="A368" s="14" t="s">
        <v>526</v>
      </c>
      <c r="B368" s="14" t="s">
        <v>527</v>
      </c>
      <c r="C368" s="22" t="s">
        <v>665</v>
      </c>
    </row>
    <row r="369" spans="1:3" x14ac:dyDescent="0.25">
      <c r="A369" s="14" t="s">
        <v>526</v>
      </c>
      <c r="B369" s="14" t="s">
        <v>528</v>
      </c>
      <c r="C369" s="22" t="s">
        <v>671</v>
      </c>
    </row>
    <row r="370" spans="1:3" x14ac:dyDescent="0.25">
      <c r="A370" s="14" t="s">
        <v>529</v>
      </c>
      <c r="B370" s="14" t="s">
        <v>530</v>
      </c>
      <c r="C370" s="22" t="s">
        <v>663</v>
      </c>
    </row>
    <row r="371" spans="1:3" ht="25.5" x14ac:dyDescent="0.25">
      <c r="A371" s="14" t="s">
        <v>531</v>
      </c>
      <c r="B371" s="14" t="s">
        <v>532</v>
      </c>
      <c r="C371" s="22" t="s">
        <v>672</v>
      </c>
    </row>
    <row r="372" spans="1:3" ht="25.5" x14ac:dyDescent="0.25">
      <c r="A372" s="14" t="s">
        <v>533</v>
      </c>
      <c r="B372" s="14" t="s">
        <v>534</v>
      </c>
      <c r="C372" s="22" t="s">
        <v>673</v>
      </c>
    </row>
    <row r="373" spans="1:3" x14ac:dyDescent="0.25">
      <c r="A373" s="14" t="s">
        <v>535</v>
      </c>
      <c r="B373" s="14" t="s">
        <v>536</v>
      </c>
      <c r="C373" s="22" t="s">
        <v>674</v>
      </c>
    </row>
    <row r="374" spans="1:3" ht="25.5" x14ac:dyDescent="0.25">
      <c r="A374" s="14" t="s">
        <v>531</v>
      </c>
      <c r="B374" s="14" t="s">
        <v>537</v>
      </c>
      <c r="C374" s="22" t="s">
        <v>675</v>
      </c>
    </row>
    <row r="375" spans="1:3" ht="25.5" x14ac:dyDescent="0.25">
      <c r="A375" s="14" t="s">
        <v>538</v>
      </c>
      <c r="B375" s="14" t="s">
        <v>539</v>
      </c>
      <c r="C375" s="22" t="s">
        <v>676</v>
      </c>
    </row>
    <row r="376" spans="1:3" x14ac:dyDescent="0.25">
      <c r="A376" s="14" t="s">
        <v>538</v>
      </c>
      <c r="B376" s="14" t="s">
        <v>540</v>
      </c>
      <c r="C376" s="22" t="s">
        <v>676</v>
      </c>
    </row>
    <row r="377" spans="1:3" x14ac:dyDescent="0.25">
      <c r="A377" s="14" t="s">
        <v>541</v>
      </c>
      <c r="B377" s="14" t="s">
        <v>542</v>
      </c>
      <c r="C377" s="22" t="s">
        <v>677</v>
      </c>
    </row>
    <row r="378" spans="1:3" x14ac:dyDescent="0.25">
      <c r="A378" s="14" t="s">
        <v>543</v>
      </c>
      <c r="B378" s="14" t="s">
        <v>544</v>
      </c>
      <c r="C378" s="22" t="s">
        <v>678</v>
      </c>
    </row>
    <row r="379" spans="1:3" ht="25.5" x14ac:dyDescent="0.25">
      <c r="A379" s="14" t="s">
        <v>545</v>
      </c>
      <c r="B379" s="14" t="s">
        <v>546</v>
      </c>
      <c r="C379" s="22" t="s">
        <v>679</v>
      </c>
    </row>
    <row r="380" spans="1:3" ht="25.5" x14ac:dyDescent="0.25">
      <c r="A380" s="14" t="s">
        <v>547</v>
      </c>
      <c r="B380" s="14" t="s">
        <v>548</v>
      </c>
      <c r="C380" s="22" t="s">
        <v>680</v>
      </c>
    </row>
    <row r="381" spans="1:3" ht="25.5" x14ac:dyDescent="0.25">
      <c r="A381" s="14" t="s">
        <v>549</v>
      </c>
      <c r="B381" s="14" t="s">
        <v>550</v>
      </c>
      <c r="C381" s="22" t="s">
        <v>681</v>
      </c>
    </row>
    <row r="382" spans="1:3" ht="25.5" x14ac:dyDescent="0.25">
      <c r="A382" s="14" t="s">
        <v>551</v>
      </c>
      <c r="B382" s="14" t="s">
        <v>550</v>
      </c>
      <c r="C382" s="22" t="s">
        <v>682</v>
      </c>
    </row>
    <row r="383" spans="1:3" x14ac:dyDescent="0.25">
      <c r="A383" s="14" t="s">
        <v>552</v>
      </c>
      <c r="B383" s="14" t="s">
        <v>553</v>
      </c>
      <c r="C383" s="22" t="s">
        <v>683</v>
      </c>
    </row>
    <row r="384" spans="1:3" ht="25.5" x14ac:dyDescent="0.25">
      <c r="A384" s="14" t="s">
        <v>554</v>
      </c>
      <c r="B384" s="14" t="s">
        <v>555</v>
      </c>
      <c r="C384" s="22" t="s">
        <v>684</v>
      </c>
    </row>
    <row r="385" spans="1:3" x14ac:dyDescent="0.25">
      <c r="A385" s="14"/>
      <c r="B385" s="14" t="s">
        <v>556</v>
      </c>
      <c r="C385" s="22"/>
    </row>
    <row r="386" spans="1:3" x14ac:dyDescent="0.25">
      <c r="A386" s="14"/>
      <c r="B386" s="14" t="s">
        <v>557</v>
      </c>
      <c r="C386" s="22"/>
    </row>
    <row r="387" spans="1:3" x14ac:dyDescent="0.25">
      <c r="A387" s="14"/>
      <c r="B387" s="14" t="s">
        <v>558</v>
      </c>
      <c r="C387" s="22"/>
    </row>
    <row r="388" spans="1:3" x14ac:dyDescent="0.25">
      <c r="A388" s="14"/>
      <c r="B388" s="14" t="s">
        <v>559</v>
      </c>
      <c r="C388" s="22"/>
    </row>
    <row r="389" spans="1:3" x14ac:dyDescent="0.25">
      <c r="A389" s="14"/>
      <c r="B389" s="14" t="s">
        <v>560</v>
      </c>
      <c r="C389" s="22"/>
    </row>
    <row r="390" spans="1:3" x14ac:dyDescent="0.25">
      <c r="A390" s="14"/>
      <c r="B390" s="14" t="s">
        <v>561</v>
      </c>
      <c r="C390" s="22"/>
    </row>
    <row r="391" spans="1:3" x14ac:dyDescent="0.25">
      <c r="A391" s="14"/>
      <c r="B391" s="14" t="s">
        <v>562</v>
      </c>
      <c r="C391" s="22"/>
    </row>
    <row r="392" spans="1:3" ht="38.25" x14ac:dyDescent="0.25">
      <c r="A392" s="14" t="s">
        <v>563</v>
      </c>
      <c r="B392" s="14" t="s">
        <v>564</v>
      </c>
      <c r="C392" s="22"/>
    </row>
    <row r="393" spans="1:3" x14ac:dyDescent="0.25">
      <c r="A393" s="14" t="s">
        <v>565</v>
      </c>
      <c r="B393" s="14" t="s">
        <v>566</v>
      </c>
      <c r="C393" s="22"/>
    </row>
    <row r="394" spans="1:3" ht="25.5" x14ac:dyDescent="0.25">
      <c r="A394" s="14" t="s">
        <v>567</v>
      </c>
      <c r="B394" s="14" t="s">
        <v>568</v>
      </c>
      <c r="C394" s="22"/>
    </row>
    <row r="395" spans="1:3" ht="25.5" x14ac:dyDescent="0.25">
      <c r="A395" s="14" t="s">
        <v>569</v>
      </c>
      <c r="B395" s="14" t="s">
        <v>570</v>
      </c>
      <c r="C395" s="22"/>
    </row>
    <row r="396" spans="1:3" x14ac:dyDescent="0.25">
      <c r="A396" s="14" t="s">
        <v>571</v>
      </c>
      <c r="B396" s="14" t="s">
        <v>572</v>
      </c>
      <c r="C396" s="22"/>
    </row>
    <row r="397" spans="1:3" ht="25.5" x14ac:dyDescent="0.25">
      <c r="A397" s="14" t="s">
        <v>573</v>
      </c>
      <c r="B397" s="14" t="s">
        <v>574</v>
      </c>
      <c r="C397" s="22"/>
    </row>
    <row r="398" spans="1:3" x14ac:dyDescent="0.25">
      <c r="A398" s="14" t="s">
        <v>575</v>
      </c>
      <c r="B398" s="14" t="s">
        <v>576</v>
      </c>
      <c r="C398" s="22"/>
    </row>
    <row r="399" spans="1:3" ht="38.25" x14ac:dyDescent="0.25">
      <c r="A399" s="14" t="s">
        <v>577</v>
      </c>
      <c r="B399" s="14" t="s">
        <v>578</v>
      </c>
      <c r="C399" s="22"/>
    </row>
    <row r="400" spans="1:3" ht="38.25" x14ac:dyDescent="0.25">
      <c r="A400" s="14" t="s">
        <v>579</v>
      </c>
      <c r="B400" s="14" t="s">
        <v>580</v>
      </c>
      <c r="C400" s="22"/>
    </row>
    <row r="401" spans="1:3" x14ac:dyDescent="0.25">
      <c r="A401" s="14" t="s">
        <v>581</v>
      </c>
      <c r="B401" s="14" t="s">
        <v>582</v>
      </c>
      <c r="C401" s="22"/>
    </row>
    <row r="402" spans="1:3" ht="25.5" x14ac:dyDescent="0.25">
      <c r="A402" s="14" t="s">
        <v>583</v>
      </c>
      <c r="B402" s="14" t="s">
        <v>584</v>
      </c>
      <c r="C402" s="22"/>
    </row>
    <row r="403" spans="1:3" x14ac:dyDescent="0.25">
      <c r="A403" s="14" t="s">
        <v>585</v>
      </c>
      <c r="B403" s="14" t="s">
        <v>586</v>
      </c>
      <c r="C403" s="22"/>
    </row>
    <row r="404" spans="1:3" x14ac:dyDescent="0.25">
      <c r="A404" s="14" t="s">
        <v>587</v>
      </c>
      <c r="B404" s="14" t="s">
        <v>588</v>
      </c>
      <c r="C404" s="22"/>
    </row>
    <row r="405" spans="1:3" ht="25.5" x14ac:dyDescent="0.25">
      <c r="A405" s="14" t="s">
        <v>589</v>
      </c>
      <c r="B405" s="14" t="s">
        <v>590</v>
      </c>
      <c r="C405" s="22"/>
    </row>
    <row r="406" spans="1:3" ht="51" x14ac:dyDescent="0.25">
      <c r="A406" s="14" t="s">
        <v>591</v>
      </c>
      <c r="B406" s="14" t="s">
        <v>592</v>
      </c>
      <c r="C406" s="22"/>
    </row>
    <row r="407" spans="1:3" ht="25.5" x14ac:dyDescent="0.25">
      <c r="A407" s="14" t="s">
        <v>593</v>
      </c>
      <c r="B407" s="14" t="s">
        <v>594</v>
      </c>
      <c r="C407" s="22"/>
    </row>
    <row r="408" spans="1:3" x14ac:dyDescent="0.25">
      <c r="A408" s="14"/>
      <c r="B408" s="14" t="s">
        <v>595</v>
      </c>
      <c r="C408" s="22"/>
    </row>
    <row r="409" spans="1:3" x14ac:dyDescent="0.25">
      <c r="A409" s="14"/>
      <c r="B409" s="14" t="s">
        <v>596</v>
      </c>
      <c r="C409" s="22"/>
    </row>
    <row r="410" spans="1:3" x14ac:dyDescent="0.25">
      <c r="A410" s="14"/>
      <c r="B410" s="14" t="s">
        <v>597</v>
      </c>
      <c r="C410" s="22"/>
    </row>
    <row r="411" spans="1:3" x14ac:dyDescent="0.25">
      <c r="A411" s="14"/>
      <c r="B411" s="14" t="s">
        <v>288</v>
      </c>
      <c r="C411" s="22"/>
    </row>
    <row r="412" spans="1:3" x14ac:dyDescent="0.25">
      <c r="A412" s="14"/>
      <c r="B412" s="14" t="s">
        <v>291</v>
      </c>
      <c r="C412" s="22"/>
    </row>
    <row r="413" spans="1:3" x14ac:dyDescent="0.25">
      <c r="A413" s="14"/>
      <c r="B413" s="14" t="s">
        <v>294</v>
      </c>
      <c r="C413" s="22"/>
    </row>
    <row r="414" spans="1:3" x14ac:dyDescent="0.25">
      <c r="A414" s="14"/>
      <c r="B414" s="14" t="s">
        <v>598</v>
      </c>
      <c r="C414" s="22"/>
    </row>
    <row r="415" spans="1:3" x14ac:dyDescent="0.25">
      <c r="A415" s="14"/>
      <c r="B415" s="14" t="s">
        <v>599</v>
      </c>
      <c r="C415" s="22"/>
    </row>
    <row r="416" spans="1:3" x14ac:dyDescent="0.25">
      <c r="A416" s="14"/>
      <c r="B416" s="14" t="s">
        <v>600</v>
      </c>
      <c r="C416" s="22"/>
    </row>
    <row r="417" spans="1:3" x14ac:dyDescent="0.25">
      <c r="A417" s="14"/>
      <c r="B417" s="14" t="s">
        <v>601</v>
      </c>
      <c r="C417" s="22"/>
    </row>
    <row r="418" spans="1:3" x14ac:dyDescent="0.25">
      <c r="A418" s="14"/>
      <c r="B418" s="14" t="s">
        <v>602</v>
      </c>
      <c r="C418" s="22"/>
    </row>
    <row r="419" spans="1:3" x14ac:dyDescent="0.25">
      <c r="A419" s="14"/>
      <c r="B419" s="14" t="s">
        <v>603</v>
      </c>
      <c r="C419" s="22"/>
    </row>
    <row r="420" spans="1:3" x14ac:dyDescent="0.25">
      <c r="A420" s="14"/>
      <c r="B420" s="14" t="s">
        <v>604</v>
      </c>
      <c r="C420" s="22"/>
    </row>
    <row r="421" spans="1:3" x14ac:dyDescent="0.25">
      <c r="A421" s="14"/>
      <c r="B421" s="14" t="s">
        <v>605</v>
      </c>
      <c r="C421" s="22"/>
    </row>
    <row r="422" spans="1:3" x14ac:dyDescent="0.25">
      <c r="A422" s="14"/>
      <c r="B422" s="14" t="s">
        <v>606</v>
      </c>
      <c r="C422" s="22"/>
    </row>
    <row r="423" spans="1:3" x14ac:dyDescent="0.25">
      <c r="A423" s="14"/>
      <c r="B423" s="14" t="s">
        <v>607</v>
      </c>
      <c r="C423" s="22"/>
    </row>
    <row r="424" spans="1:3" x14ac:dyDescent="0.25">
      <c r="A424" s="14"/>
      <c r="B424" s="14" t="s">
        <v>297</v>
      </c>
      <c r="C424" s="22"/>
    </row>
    <row r="425" spans="1:3" x14ac:dyDescent="0.25">
      <c r="A425" s="14"/>
      <c r="B425" s="14" t="s">
        <v>379</v>
      </c>
      <c r="C425" s="22"/>
    </row>
    <row r="426" spans="1:3" x14ac:dyDescent="0.25">
      <c r="A426" s="14"/>
      <c r="B426" s="14" t="s">
        <v>379</v>
      </c>
      <c r="C426" s="22"/>
    </row>
    <row r="427" spans="1:3" x14ac:dyDescent="0.25">
      <c r="A427" s="14"/>
      <c r="B427" s="14" t="s">
        <v>379</v>
      </c>
      <c r="C427" s="22"/>
    </row>
    <row r="428" spans="1:3" x14ac:dyDescent="0.25">
      <c r="A428" s="14"/>
      <c r="B428" s="14" t="s">
        <v>379</v>
      </c>
      <c r="C428" s="22"/>
    </row>
    <row r="429" spans="1:3" x14ac:dyDescent="0.25">
      <c r="A429" s="14"/>
      <c r="B429" s="14" t="s">
        <v>379</v>
      </c>
      <c r="C429" s="22"/>
    </row>
    <row r="430" spans="1:3" x14ac:dyDescent="0.25">
      <c r="A430" s="14"/>
      <c r="B430" s="14" t="s">
        <v>379</v>
      </c>
      <c r="C430" s="22"/>
    </row>
    <row r="431" spans="1:3" x14ac:dyDescent="0.25">
      <c r="A431" s="14"/>
      <c r="B431" s="14" t="s">
        <v>379</v>
      </c>
      <c r="C431" s="22"/>
    </row>
    <row r="432" spans="1:3" x14ac:dyDescent="0.25">
      <c r="A432" s="14"/>
      <c r="B432" s="14" t="s">
        <v>379</v>
      </c>
      <c r="C432" s="22"/>
    </row>
    <row r="433" spans="1:3" x14ac:dyDescent="0.25">
      <c r="A433" s="14"/>
      <c r="B433" s="14" t="s">
        <v>608</v>
      </c>
      <c r="C433" s="22"/>
    </row>
    <row r="434" spans="1:3" x14ac:dyDescent="0.25">
      <c r="A434" s="14"/>
      <c r="B434" s="14" t="s">
        <v>608</v>
      </c>
      <c r="C434" s="22"/>
    </row>
    <row r="435" spans="1:3" x14ac:dyDescent="0.25">
      <c r="A435" s="14"/>
      <c r="B435" s="14" t="s">
        <v>609</v>
      </c>
      <c r="C435" s="22"/>
    </row>
    <row r="436" spans="1:3" x14ac:dyDescent="0.25">
      <c r="A436" s="14"/>
      <c r="B436" s="14" t="s">
        <v>609</v>
      </c>
      <c r="C436" s="22"/>
    </row>
    <row r="437" spans="1:3" x14ac:dyDescent="0.25">
      <c r="A437" s="14"/>
      <c r="B437" s="14" t="s">
        <v>610</v>
      </c>
      <c r="C437" s="22"/>
    </row>
    <row r="438" spans="1:3" x14ac:dyDescent="0.25">
      <c r="A438" s="14"/>
      <c r="B438" s="14" t="s">
        <v>610</v>
      </c>
      <c r="C438" s="22"/>
    </row>
    <row r="439" spans="1:3" x14ac:dyDescent="0.25">
      <c r="A439" s="14"/>
      <c r="B439" s="14" t="s">
        <v>611</v>
      </c>
      <c r="C439" s="22"/>
    </row>
    <row r="440" spans="1:3" x14ac:dyDescent="0.25">
      <c r="A440" s="14"/>
      <c r="B440" s="14" t="s">
        <v>611</v>
      </c>
      <c r="C440" s="22"/>
    </row>
    <row r="441" spans="1:3" x14ac:dyDescent="0.25">
      <c r="A441" s="14"/>
      <c r="B441" s="14" t="s">
        <v>612</v>
      </c>
      <c r="C441" s="22"/>
    </row>
    <row r="442" spans="1:3" x14ac:dyDescent="0.25">
      <c r="A442" s="14"/>
      <c r="B442" s="14" t="s">
        <v>612</v>
      </c>
      <c r="C442" s="22"/>
    </row>
    <row r="443" spans="1:3" x14ac:dyDescent="0.25">
      <c r="A443" s="14"/>
      <c r="B443" s="14" t="s">
        <v>383</v>
      </c>
      <c r="C443" s="22"/>
    </row>
    <row r="444" spans="1:3" x14ac:dyDescent="0.25">
      <c r="A444" s="14"/>
      <c r="B444" s="14" t="s">
        <v>383</v>
      </c>
      <c r="C444" s="22"/>
    </row>
    <row r="445" spans="1:3" x14ac:dyDescent="0.25">
      <c r="A445" s="14"/>
      <c r="B445" s="14" t="s">
        <v>384</v>
      </c>
      <c r="C445" s="22"/>
    </row>
    <row r="446" spans="1:3" x14ac:dyDescent="0.25">
      <c r="A446" s="14"/>
      <c r="B446" s="14" t="s">
        <v>385</v>
      </c>
      <c r="C446" s="22"/>
    </row>
    <row r="447" spans="1:3" x14ac:dyDescent="0.25">
      <c r="A447" s="14"/>
      <c r="B447" s="14"/>
      <c r="C447" s="22"/>
    </row>
    <row r="448" spans="1:3" x14ac:dyDescent="0.25">
      <c r="A448" s="14"/>
      <c r="B448" s="14"/>
      <c r="C448" s="22"/>
    </row>
    <row r="449" spans="1:3" x14ac:dyDescent="0.25">
      <c r="A449" s="14"/>
      <c r="B449" s="14"/>
      <c r="C449" s="22"/>
    </row>
    <row r="450" spans="1:3" x14ac:dyDescent="0.25">
      <c r="A450" s="14"/>
      <c r="B450" s="14"/>
      <c r="C450" s="22"/>
    </row>
    <row r="451" spans="1:3" ht="45" x14ac:dyDescent="0.25">
      <c r="A451" s="11" t="s">
        <v>145</v>
      </c>
      <c r="B451" s="11" t="s">
        <v>146</v>
      </c>
      <c r="C451" s="11" t="s">
        <v>147</v>
      </c>
    </row>
    <row r="452" spans="1:3" ht="75" x14ac:dyDescent="0.25">
      <c r="A452" s="9" t="s">
        <v>148</v>
      </c>
      <c r="B452" s="9" t="s">
        <v>146</v>
      </c>
      <c r="C452" s="9" t="s">
        <v>147</v>
      </c>
    </row>
    <row r="453" spans="1:3" ht="45" x14ac:dyDescent="0.25">
      <c r="A453" s="9" t="s">
        <v>149</v>
      </c>
      <c r="B453" s="9" t="s">
        <v>146</v>
      </c>
      <c r="C453" s="9" t="s">
        <v>147</v>
      </c>
    </row>
    <row r="454" spans="1:3" ht="75" x14ac:dyDescent="0.25">
      <c r="A454" s="9" t="s">
        <v>150</v>
      </c>
      <c r="B454" s="9" t="s">
        <v>146</v>
      </c>
      <c r="C454" s="9" t="s">
        <v>151</v>
      </c>
    </row>
    <row r="455" spans="1:3" ht="45" x14ac:dyDescent="0.25">
      <c r="A455" s="9" t="s">
        <v>152</v>
      </c>
      <c r="B455" s="9" t="s">
        <v>146</v>
      </c>
      <c r="C455" s="9" t="s">
        <v>153</v>
      </c>
    </row>
    <row r="456" spans="1:3" ht="60" x14ac:dyDescent="0.25">
      <c r="A456" s="9" t="s">
        <v>154</v>
      </c>
      <c r="B456" s="9" t="s">
        <v>146</v>
      </c>
      <c r="C456" s="9" t="s">
        <v>153</v>
      </c>
    </row>
    <row r="457" spans="1:3" ht="30" x14ac:dyDescent="0.25">
      <c r="A457" s="9" t="s">
        <v>155</v>
      </c>
      <c r="B457" s="9" t="s">
        <v>146</v>
      </c>
      <c r="C457" s="9" t="s">
        <v>153</v>
      </c>
    </row>
    <row r="458" spans="1:3" ht="60" x14ac:dyDescent="0.25">
      <c r="A458" s="9" t="s">
        <v>156</v>
      </c>
      <c r="B458" s="9" t="s">
        <v>146</v>
      </c>
      <c r="C458" s="9" t="s">
        <v>147</v>
      </c>
    </row>
    <row r="459" spans="1:3" ht="60" x14ac:dyDescent="0.25">
      <c r="A459" s="9" t="s">
        <v>157</v>
      </c>
      <c r="B459" s="9" t="s">
        <v>146</v>
      </c>
      <c r="C459" s="9" t="s">
        <v>147</v>
      </c>
    </row>
    <row r="460" spans="1:3" ht="45" x14ac:dyDescent="0.25">
      <c r="A460" s="9" t="s">
        <v>158</v>
      </c>
      <c r="B460" s="9" t="s">
        <v>146</v>
      </c>
      <c r="C460" s="9" t="s">
        <v>147</v>
      </c>
    </row>
    <row r="461" spans="1:3" ht="60" x14ac:dyDescent="0.25">
      <c r="A461" s="9" t="s">
        <v>159</v>
      </c>
      <c r="B461" s="9" t="s">
        <v>146</v>
      </c>
      <c r="C461" s="9" t="s">
        <v>147</v>
      </c>
    </row>
    <row r="462" spans="1:3" ht="45" x14ac:dyDescent="0.25">
      <c r="A462" s="9" t="s">
        <v>160</v>
      </c>
      <c r="B462" s="9" t="s">
        <v>146</v>
      </c>
      <c r="C462" s="9" t="s">
        <v>147</v>
      </c>
    </row>
    <row r="463" spans="1:3" ht="75" x14ac:dyDescent="0.25">
      <c r="A463" s="9" t="s">
        <v>161</v>
      </c>
      <c r="B463" s="9" t="s">
        <v>146</v>
      </c>
      <c r="C463" s="9" t="s">
        <v>162</v>
      </c>
    </row>
    <row r="464" spans="1:3" ht="30" x14ac:dyDescent="0.25">
      <c r="A464" s="9" t="s">
        <v>163</v>
      </c>
      <c r="B464" s="9" t="s">
        <v>146</v>
      </c>
      <c r="C464" s="9" t="s">
        <v>164</v>
      </c>
    </row>
    <row r="465" spans="1:3" ht="75" x14ac:dyDescent="0.25">
      <c r="A465" s="9" t="s">
        <v>165</v>
      </c>
      <c r="B465" s="9" t="s">
        <v>146</v>
      </c>
      <c r="C465" s="9" t="s">
        <v>162</v>
      </c>
    </row>
    <row r="466" spans="1:3" ht="90" x14ac:dyDescent="0.25">
      <c r="A466" s="9" t="s">
        <v>166</v>
      </c>
      <c r="B466" s="9" t="s">
        <v>146</v>
      </c>
      <c r="C466" s="9" t="s">
        <v>153</v>
      </c>
    </row>
  </sheetData>
  <autoFilter ref="A1:C1" xr:uid="{00000000-0009-0000-0000-000006000000}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C11" sqref="C11:G1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0"/>
  <sheetViews>
    <sheetView workbookViewId="0">
      <selection activeCell="C11" sqref="C11:G11"/>
    </sheetView>
  </sheetViews>
  <sheetFormatPr defaultRowHeight="15" x14ac:dyDescent="0.25"/>
  <cols>
    <col min="1" max="1" width="23.7109375" style="21" customWidth="1"/>
    <col min="2" max="2" width="23.7109375" customWidth="1"/>
    <col min="3" max="3" width="19" customWidth="1"/>
    <col min="4" max="4" width="60.5703125" customWidth="1"/>
  </cols>
  <sheetData>
    <row r="1" spans="1:4" ht="31.5" x14ac:dyDescent="0.25">
      <c r="A1" s="28" t="str">
        <f>CONCATENATE(B1&amp;C1)</f>
        <v>Tipo de RiscoMacro fatores de risco</v>
      </c>
      <c r="B1" s="28" t="s">
        <v>688</v>
      </c>
      <c r="C1" s="28" t="s">
        <v>140</v>
      </c>
      <c r="D1" s="28" t="s">
        <v>141</v>
      </c>
    </row>
    <row r="2" spans="1:4" ht="60" x14ac:dyDescent="0.25">
      <c r="A2" s="28" t="str">
        <f>CONCATENATE(B2&amp;C2)</f>
        <v>À DefinirProcessos de trabalho</v>
      </c>
      <c r="B2" s="29" t="s">
        <v>690</v>
      </c>
      <c r="C2" s="12" t="s">
        <v>686</v>
      </c>
      <c r="D2" s="9" t="s">
        <v>148</v>
      </c>
    </row>
    <row r="3" spans="1:4" ht="47.25" x14ac:dyDescent="0.25">
      <c r="A3" s="28" t="str">
        <f>CONCATENATE(B3&amp;C3)</f>
        <v>Risco InstitucionalPessoas</v>
      </c>
      <c r="B3" s="29" t="s">
        <v>689</v>
      </c>
      <c r="C3" s="12" t="s">
        <v>691</v>
      </c>
      <c r="D3" s="9" t="s">
        <v>145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</sheetData>
  <sheetProtection password="E121" sheet="1" objects="1" scenarios="1"/>
  <sortState xmlns:xlrd2="http://schemas.microsoft.com/office/spreadsheetml/2017/richdata2" ref="A2:D51">
    <sortCondition ref="A2:A51"/>
  </sortState>
  <dataValidations count="2">
    <dataValidation type="list" allowBlank="1" showInputMessage="1" showErrorMessage="1" sqref="B2:B3" xr:uid="{00000000-0002-0000-0800-000000000000}">
      <formula1>"À Definir,Risco Institucional,Risco do Contrato,Risco Específico"</formula1>
    </dataValidation>
    <dataValidation type="list" allowBlank="1" showInputMessage="1" showErrorMessage="1" sqref="C2:C3" xr:uid="{00000000-0002-0000-0800-000001000000}">
      <formula1>"Pessoas,Processos de trabalho,Sistemas e Tecnologias,Infraestrutura,Fatores externos"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3</vt:i4>
      </vt:variant>
    </vt:vector>
  </HeadingPairs>
  <TitlesOfParts>
    <vt:vector size="12" baseType="lpstr">
      <vt:lpstr>Capa</vt:lpstr>
      <vt:lpstr>Dicionário</vt:lpstr>
      <vt:lpstr>Mapeamento de Riscos</vt:lpstr>
      <vt:lpstr>Matriz de Risco</vt:lpstr>
      <vt:lpstr>BD - RISCOS</vt:lpstr>
      <vt:lpstr>Lista de Riscos Normalizados</vt:lpstr>
      <vt:lpstr>BD Pedro</vt:lpstr>
      <vt:lpstr>Banco de dado - tipo de riscos</vt:lpstr>
      <vt:lpstr>Plan1</vt:lpstr>
      <vt:lpstr>'Matriz de Risco'!Area_de_impressao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Giselia Santos Melo</cp:lastModifiedBy>
  <cp:lastPrinted>2024-10-29T16:40:16Z</cp:lastPrinted>
  <dcterms:created xsi:type="dcterms:W3CDTF">2024-03-13T14:18:19Z</dcterms:created>
  <dcterms:modified xsi:type="dcterms:W3CDTF">2024-12-03T12:41:01Z</dcterms:modified>
</cp:coreProperties>
</file>