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g017sr\7ª GRS\PUBLICA\Licitacao Pocos 2024\Planilhas\250m Final\"/>
    </mc:Choice>
  </mc:AlternateContent>
  <bookViews>
    <workbookView xWindow="0" yWindow="0" windowWidth="20490" windowHeight="7035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52511"/>
</workbook>
</file>

<file path=xl/calcChain.xml><?xml version="1.0" encoding="utf-8"?>
<calcChain xmlns="http://schemas.openxmlformats.org/spreadsheetml/2006/main">
  <c r="H59" i="1" l="1"/>
  <c r="I59" i="1" s="1"/>
  <c r="I58" i="1"/>
  <c r="H58" i="1"/>
  <c r="H57" i="1"/>
  <c r="I57" i="1" s="1"/>
  <c r="H56" i="1"/>
  <c r="I56" i="1" s="1"/>
  <c r="I55" i="1"/>
  <c r="H54" i="1"/>
  <c r="I54" i="1" s="1"/>
  <c r="H53" i="1"/>
  <c r="I53" i="1" s="1"/>
  <c r="I52" i="1"/>
  <c r="H51" i="1"/>
  <c r="I51" i="1" s="1"/>
  <c r="H50" i="1"/>
  <c r="I50" i="1" s="1"/>
  <c r="I49" i="1"/>
  <c r="H49" i="1"/>
  <c r="H48" i="1"/>
  <c r="I48" i="1" s="1"/>
  <c r="H47" i="1"/>
  <c r="I47" i="1" s="1"/>
  <c r="I46" i="1"/>
  <c r="H45" i="1"/>
  <c r="I45" i="1" s="1"/>
  <c r="I44" i="1"/>
  <c r="H43" i="1"/>
  <c r="I43" i="1" s="1"/>
  <c r="H42" i="1"/>
  <c r="I42" i="1" s="1"/>
  <c r="H41" i="1"/>
  <c r="I41" i="1" s="1"/>
  <c r="I40" i="1"/>
  <c r="H40" i="1"/>
  <c r="H39" i="1"/>
  <c r="I39" i="1" s="1"/>
  <c r="H38" i="1"/>
  <c r="I38" i="1" s="1"/>
  <c r="I37" i="1"/>
  <c r="H36" i="1"/>
  <c r="I36" i="1" s="1"/>
  <c r="I35" i="1"/>
  <c r="H34" i="1"/>
  <c r="I34" i="1" s="1"/>
  <c r="I33" i="1"/>
  <c r="H32" i="1"/>
  <c r="I32" i="1" s="1"/>
  <c r="I31" i="1"/>
  <c r="I30" i="1"/>
  <c r="H30" i="1"/>
  <c r="H29" i="1"/>
  <c r="I29" i="1" s="1"/>
  <c r="I28" i="1"/>
  <c r="H27" i="1"/>
  <c r="I27" i="1" s="1"/>
  <c r="H26" i="1"/>
  <c r="I26" i="1" s="1"/>
  <c r="H25" i="1"/>
  <c r="I25" i="1" s="1"/>
  <c r="H24" i="1"/>
  <c r="I24" i="1" s="1"/>
  <c r="H23" i="1"/>
  <c r="I23" i="1" s="1"/>
  <c r="I22" i="1"/>
  <c r="I21" i="1"/>
  <c r="H21" i="1"/>
  <c r="H20" i="1"/>
  <c r="I20" i="1" s="1"/>
  <c r="H19" i="1"/>
  <c r="I19" i="1" s="1"/>
  <c r="I18" i="1"/>
  <c r="H18" i="1"/>
  <c r="H17" i="1"/>
  <c r="I17" i="1" s="1"/>
  <c r="H16" i="1"/>
  <c r="I16" i="1" s="1"/>
  <c r="H15" i="1"/>
  <c r="I15" i="1" s="1"/>
  <c r="I14" i="1"/>
  <c r="H13" i="1"/>
  <c r="I13" i="1" s="1"/>
  <c r="H12" i="1"/>
  <c r="I12" i="1" s="1"/>
  <c r="I11" i="1"/>
  <c r="H11" i="1"/>
  <c r="I10" i="1"/>
  <c r="I9" i="1"/>
  <c r="H9" i="1"/>
  <c r="H8" i="1"/>
  <c r="I8" i="1" s="1"/>
  <c r="H7" i="1"/>
  <c r="I7" i="1" s="1"/>
  <c r="H6" i="1"/>
  <c r="I6" i="1" s="1"/>
  <c r="I5" i="1"/>
</calcChain>
</file>

<file path=xl/sharedStrings.xml><?xml version="1.0" encoding="utf-8"?>
<sst xmlns="http://schemas.openxmlformats.org/spreadsheetml/2006/main" count="255" uniqueCount="187">
  <si>
    <t>Obra</t>
  </si>
  <si>
    <t>Bancos</t>
  </si>
  <si>
    <t>Encargos Sociais</t>
  </si>
  <si>
    <t>PERFURAÇÃO E INSTALAÇÃO DE POÇO TUBULAR TOTALMENTE REVESTIDO - 250m</t>
  </si>
  <si>
    <t>Não Desonerado: 
Horista: 116,78%
Mensalista: 73,24%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</si>
  <si>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</si>
  <si>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</si>
  <si>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</si>
  <si>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</si>
  <si>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</si>
  <si>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</si>
  <si>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</si>
  <si>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</si>
  <si>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Peso (%)</t>
  </si>
  <si>
    <t xml:space="preserve"> 1 </t>
  </si>
  <si>
    <t>SERVIÇOS PRELIMINARES</t>
  </si>
  <si>
    <t xml:space="preserve"> 1.1 </t>
  </si>
  <si>
    <t xml:space="preserve"> COMPOSIÇÃO - 050 </t>
  </si>
  <si>
    <t>Próprio</t>
  </si>
  <si>
    <t>Administração Local da Obra - Poço Totalmente Revestido GT PI</t>
  </si>
  <si>
    <t>un</t>
  </si>
  <si>
    <t xml:space="preserve"> 1.2 </t>
  </si>
  <si>
    <t xml:space="preserve"> COMPOSIÇÃO - 003 </t>
  </si>
  <si>
    <t>Serviço de locação Geológica de campo com relatório hidro geológico e perfil construtivo e geológico esperado. Relatório de Viabilidade de implantação das estruturas e vistorias preliminares</t>
  </si>
  <si>
    <t xml:space="preserve"> 1.3 </t>
  </si>
  <si>
    <t xml:space="preserve"> COMPOSIÇÃO - 005 </t>
  </si>
  <si>
    <t>Placa da Obra - Padrão Governo Federal</t>
  </si>
  <si>
    <t>m²</t>
  </si>
  <si>
    <t xml:space="preserve"> 1.4 </t>
  </si>
  <si>
    <t xml:space="preserve"> 7ªSR-03 </t>
  </si>
  <si>
    <t>Serviço de regularização ambiental</t>
  </si>
  <si>
    <t xml:space="preserve"> 2 </t>
  </si>
  <si>
    <t>MOBILIZAÇÂO E DESMOBILIZAÇÂO EQUIPE CAMPO</t>
  </si>
  <si>
    <t xml:space="preserve"> 2.1 </t>
  </si>
  <si>
    <t xml:space="preserve"> COMPOSIÇÃO - 006 </t>
  </si>
  <si>
    <t>Transporte de Comboio Perfuração</t>
  </si>
  <si>
    <t>km</t>
  </si>
  <si>
    <t xml:space="preserve"> 2.2 </t>
  </si>
  <si>
    <t xml:space="preserve"> COMPOSIÇÃO - 007 </t>
  </si>
  <si>
    <t>Transporte de Comboio Instalação</t>
  </si>
  <si>
    <t xml:space="preserve"> 2.3 </t>
  </si>
  <si>
    <t xml:space="preserve"> COMPOSIÇÃO - 067 </t>
  </si>
  <si>
    <t>Transporte de Equipe Teste de Vazão</t>
  </si>
  <si>
    <t xml:space="preserve"> 3 </t>
  </si>
  <si>
    <t>PERFURAÇÃO E COMPLETAÇÃO DE POÇO TUBULAR</t>
  </si>
  <si>
    <t xml:space="preserve"> 3.1 </t>
  </si>
  <si>
    <t xml:space="preserve"> COMPOSIÇÃO - 038 </t>
  </si>
  <si>
    <t>Perfuração diâmetro de Ø 12 1/2" em rocha - incluso mão de obra para instalação do revestimento e completação anelar - Poço de 150 até 250m</t>
  </si>
  <si>
    <t>m</t>
  </si>
  <si>
    <t xml:space="preserve"> 3.2 </t>
  </si>
  <si>
    <t xml:space="preserve"> 7ªSR </t>
  </si>
  <si>
    <t>Perfuração diâmetro de Ø 12 1/2" em rocha - incluso mão de obra para instalação do revestimento e completação anelar - Poço até 150m</t>
  </si>
  <si>
    <t xml:space="preserve"> 3.3 </t>
  </si>
  <si>
    <t xml:space="preserve"> 5091 </t>
  </si>
  <si>
    <t>ORSE</t>
  </si>
  <si>
    <t>Revestimento filtro pvc geomecânico reforçado dn 150mm</t>
  </si>
  <si>
    <t xml:space="preserve"> 3.4 </t>
  </si>
  <si>
    <t xml:space="preserve"> 5024 </t>
  </si>
  <si>
    <t>Centralizador em 6"</t>
  </si>
  <si>
    <t xml:space="preserve"> 3.5 </t>
  </si>
  <si>
    <t xml:space="preserve"> PT0006 </t>
  </si>
  <si>
    <t>SEDOP</t>
  </si>
  <si>
    <t>Pre-filtro c/ seixo rolado e selecionado c/ analise granulometrica</t>
  </si>
  <si>
    <t>m³</t>
  </si>
  <si>
    <t xml:space="preserve"> 3.6 </t>
  </si>
  <si>
    <t xml:space="preserve"> 00009850 </t>
  </si>
  <si>
    <t>SINAPI</t>
  </si>
  <si>
    <t>TUBO PVC DE REVESTIMENTO GEOMECANICO NERVURADO REFORCADO, DN = 150 MM, COMPRIMENTO = 2 M</t>
  </si>
  <si>
    <t>M</t>
  </si>
  <si>
    <t xml:space="preserve"> 3.7 </t>
  </si>
  <si>
    <t xml:space="preserve"> COMPOSIÇÃO - 011 </t>
  </si>
  <si>
    <t>Serviço de lançamento cimentação anelar, incluso materiais.</t>
  </si>
  <si>
    <t xml:space="preserve"> 4 </t>
  </si>
  <si>
    <t>PÓS PERFURAÇÃO</t>
  </si>
  <si>
    <t xml:space="preserve"> 4.1 </t>
  </si>
  <si>
    <t xml:space="preserve"> 6305 </t>
  </si>
  <si>
    <t>Desenvolvimento com Compressor 250psi / 750cfm</t>
  </si>
  <si>
    <t>h</t>
  </si>
  <si>
    <t xml:space="preserve"> 4.2 </t>
  </si>
  <si>
    <t xml:space="preserve"> COMPOSIÇÃO - 015 </t>
  </si>
  <si>
    <t>Inspeção ótica em poço tubular câmera com rotação de 360º, visada lateral, com fonte própria de luz, entregue vídeo em cores e marcação de profundidades.</t>
  </si>
  <si>
    <t xml:space="preserve"> 4.3 </t>
  </si>
  <si>
    <t xml:space="preserve"> COMPOSIÇÃO - 053 </t>
  </si>
  <si>
    <t>Serviço de coleta e Análise Físico-Química e Bacteriológica</t>
  </si>
  <si>
    <t xml:space="preserve"> 4.4 </t>
  </si>
  <si>
    <t xml:space="preserve"> COMPOSIÇÃO - 014 </t>
  </si>
  <si>
    <t>Serviço de instalação de laje sanitária com dimensões (1,5x1,5x0,3) , incluso material.</t>
  </si>
  <si>
    <t xml:space="preserve"> 4.5 </t>
  </si>
  <si>
    <t xml:space="preserve"> 24.80.22 </t>
  </si>
  <si>
    <t>EMBASA</t>
  </si>
  <si>
    <t>DESENVOLVIMENTO OU TESTE COM BOMBA SUBMERSA - UEB1 NO SEDIMENTO COM VAZAO &lt; 60M3</t>
  </si>
  <si>
    <t>H</t>
  </si>
  <si>
    <t xml:space="preserve"> 5 </t>
  </si>
  <si>
    <t>RESERVAÇÃO</t>
  </si>
  <si>
    <t xml:space="preserve"> 5.1 </t>
  </si>
  <si>
    <t xml:space="preserve"> COMPOSIÇÃO - 059 </t>
  </si>
  <si>
    <t>Fornecimento e instalação de reservatório e base elevada 10 m³</t>
  </si>
  <si>
    <t xml:space="preserve"> 5.2 </t>
  </si>
  <si>
    <t xml:space="preserve"> COMPOSIÇÃO - 039 </t>
  </si>
  <si>
    <t>Fornecimento e execução de reservatório apoiado de 5 m³</t>
  </si>
  <si>
    <t xml:space="preserve"> 6 </t>
  </si>
  <si>
    <t>BEBEDOURO</t>
  </si>
  <si>
    <t xml:space="preserve"> 6.1 </t>
  </si>
  <si>
    <t xml:space="preserve"> COMPOSIÇÃO - 017 </t>
  </si>
  <si>
    <t>Serviço de execução do bebedouro em concreto armado, incluso materiais.</t>
  </si>
  <si>
    <t xml:space="preserve"> 7 </t>
  </si>
  <si>
    <t>CHAFARIZ</t>
  </si>
  <si>
    <t xml:space="preserve"> 7.1 </t>
  </si>
  <si>
    <t xml:space="preserve"> COMPOSIÇÃO - 045 </t>
  </si>
  <si>
    <t>Fornecimento de material e instalação do chafariz</t>
  </si>
  <si>
    <t xml:space="preserve"> 8 </t>
  </si>
  <si>
    <t>CAVALETE</t>
  </si>
  <si>
    <t xml:space="preserve"> 8.1 </t>
  </si>
  <si>
    <t xml:space="preserve"> COMPOSIÇÃO - 018 </t>
  </si>
  <si>
    <t>Fornecimento de conexões e Instalação do Cavalete com hidrômetro e clorador de pastilhas</t>
  </si>
  <si>
    <t xml:space="preserve"> 9 </t>
  </si>
  <si>
    <t>INSTALAÇÕES HIDRÁULICAS POÇO E ADUTORA</t>
  </si>
  <si>
    <t xml:space="preserve"> 9.1 </t>
  </si>
  <si>
    <t xml:space="preserve"> COMPOSIÇÃO - 020 </t>
  </si>
  <si>
    <t>Fornecimento e instalação da rede adutora poço-reservatório-bebedouro em PN80 e DN50MM</t>
  </si>
  <si>
    <t xml:space="preserve"> 9.2 </t>
  </si>
  <si>
    <t xml:space="preserve"> COMPOSIÇÃO - 019 </t>
  </si>
  <si>
    <t>Montagem hidráulica do equipamento de bombeamento</t>
  </si>
  <si>
    <t xml:space="preserve"> 9.3 </t>
  </si>
  <si>
    <t xml:space="preserve"> 00038200 </t>
  </si>
  <si>
    <t>CORDA DE POLIAMIDA 12 MM TIPO BOMBEIRO, PARA TRABALHO EM ALTURA</t>
  </si>
  <si>
    <t>100M</t>
  </si>
  <si>
    <t xml:space="preserve"> 9.4 </t>
  </si>
  <si>
    <t xml:space="preserve"> 00009860 </t>
  </si>
  <si>
    <t>TUBO PVC, ROSCAVEL,  2", PARA AGUA FRIA PREDIAL</t>
  </si>
  <si>
    <t xml:space="preserve"> 9.5 </t>
  </si>
  <si>
    <t xml:space="preserve"> 00003912 </t>
  </si>
  <si>
    <t>LUVA DE FERRO GALVANIZADO, COM ROSCA BSP, DE 2"</t>
  </si>
  <si>
    <t>UN</t>
  </si>
  <si>
    <t xml:space="preserve"> 9.6 </t>
  </si>
  <si>
    <t xml:space="preserve"> 5128 </t>
  </si>
  <si>
    <t>Tampa de poço galvanizada em 6" un</t>
  </si>
  <si>
    <t xml:space="preserve"> 10 </t>
  </si>
  <si>
    <t>ESTRUTURA DE FIXAÇÃO PARA MÓDULOS FOTOVOLTÁICOS</t>
  </si>
  <si>
    <t xml:space="preserve"> 10.1 </t>
  </si>
  <si>
    <t>und</t>
  </si>
  <si>
    <t xml:space="preserve"> 11 </t>
  </si>
  <si>
    <t>INSTALAÇÕES ELÉTRICAS</t>
  </si>
  <si>
    <t xml:space="preserve"> 11.1 </t>
  </si>
  <si>
    <t xml:space="preserve"> COMPOSIÇÃO - 021 </t>
  </si>
  <si>
    <t>Montagem e instalação elétrica do kit de bombeamento e sistema fotovoltaico inclusive sistema de aterramento.</t>
  </si>
  <si>
    <t xml:space="preserve"> 11.2 </t>
  </si>
  <si>
    <t xml:space="preserve"> 00034622 </t>
  </si>
  <si>
    <t>FORNECIMENTO DE  CABO FLEXIVEL PVC 750 V, 3 CONDUTORES DE 6,0 MM2</t>
  </si>
  <si>
    <t xml:space="preserve"> 11.3 </t>
  </si>
  <si>
    <t xml:space="preserve"> COMPOSIÇÃO - 047 </t>
  </si>
  <si>
    <t>Fornecimento e instalação de automático de bóia superior e inferior</t>
  </si>
  <si>
    <t xml:space="preserve"> 11.4 </t>
  </si>
  <si>
    <t xml:space="preserve"> COMPOSIÇÃO - 058 </t>
  </si>
  <si>
    <t>Fornecimento e instalação do cabo da bóia  automática</t>
  </si>
  <si>
    <t xml:space="preserve"> 11.5 </t>
  </si>
  <si>
    <t xml:space="preserve"> Cotação 32 </t>
  </si>
  <si>
    <t>Fornecimento de kit de bombeamento fotovoltaico, incluindo uma bomba CC de 2200W controladora de carga externa, disjuntor CC, caixa de proteção metálica, módulos compatíveis com a geração de 3300Wp componentes elétricos necessários como cabos, conectores MC4 e presilhas de fixação.</t>
  </si>
  <si>
    <t xml:space="preserve"> 12 </t>
  </si>
  <si>
    <t>URBANIZAÇÃO</t>
  </si>
  <si>
    <t xml:space="preserve"> 12.1 </t>
  </si>
  <si>
    <t xml:space="preserve"> COMPOSIÇÃO - 023 </t>
  </si>
  <si>
    <t>Cerca com mourões de concreto de 15x15cm, espaçados de 3m e cravados a 0,5m, escoras de 10x10cm nos cantos, e 9 fios de arame de aço ovalado 15x17.</t>
  </si>
  <si>
    <t xml:space="preserve"> 12.2 </t>
  </si>
  <si>
    <t xml:space="preserve"> COMPOSIÇÃO - 024 </t>
  </si>
  <si>
    <t>Serviço de instalação de portão de ferro com suporte e batedor conforme projeto, incluso material</t>
  </si>
  <si>
    <t xml:space="preserve"> 13 </t>
  </si>
  <si>
    <t>OUTROS SERVIÇOS E INSUMOS EXCEPCIONAIS</t>
  </si>
  <si>
    <t xml:space="preserve"> COMPOSIÇÃO - 025 </t>
  </si>
  <si>
    <t>Execução de tamponamento conforme especificação</t>
  </si>
  <si>
    <t xml:space="preserve"> 13.2 </t>
  </si>
  <si>
    <t xml:space="preserve"> COMPOSIÇÃO - 009 </t>
  </si>
  <si>
    <t>Limpeza manual , remoção de cerca, capina e instalação dos equipamentos (área do poço, painéis solares, bebedouro e reservatório)</t>
  </si>
  <si>
    <t xml:space="preserve"> 13.3 </t>
  </si>
  <si>
    <t xml:space="preserve"> Cotação 33 </t>
  </si>
  <si>
    <t>ART do Perfil Construtivo e Litológico do Poço e das informações cartográficas e geológicas</t>
  </si>
  <si>
    <t xml:space="preserve"> 13.4 </t>
  </si>
  <si>
    <t xml:space="preserve"> Cotação 34 </t>
  </si>
  <si>
    <t>ART de execução da obra</t>
  </si>
  <si>
    <t>Total Geral</t>
  </si>
  <si>
    <t>_______________________________________________________________
7ªGRS/ULF</t>
  </si>
  <si>
    <t>SINAPI - 07/2024 - Piauí
SBC - 08/2024 - Bahia
SICRO3 - 04/2024 - Piauí
ORSE - 06/2024 - Sergipe
SEDOP - 05/2024 - Pará
SEINFRA - 028 - Ceará</t>
  </si>
  <si>
    <t>SIURB - 01/2024 - São Paulo
SIURB INFRA - 01/2024 - São Paulo
CPOS/CDHU - 06/2024 - São Paulo
FDE - 04/2024 - São Paulo
EMBASA - 05/2024 - Bahia</t>
  </si>
  <si>
    <t>Orçamento Sintético (Unitário)</t>
  </si>
  <si>
    <t xml:space="preserve"> 7ªSR-07 </t>
  </si>
  <si>
    <t>Serviços de fixação de estruturas para módulos fotovoltaicos e suportes de concreto, incluso materiais</t>
  </si>
  <si>
    <t xml:space="preserve"> 013.1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</si>
</sst>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9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indexed="64"/>
      </top>
      <bottom style="thin">
        <color rgb="FFCCCCCC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6" fillId="8" borderId="0" xfId="0" applyFont="1" applyFill="1" applyAlignment="1">
      <alignment horizontal="center" vertical="top" wrapText="1"/>
    </xf>
    <xf numFmtId="0" fontId="1" fillId="10" borderId="0" xfId="0" applyFont="1" applyFill="1" applyAlignment="1">
      <alignment horizontal="left" vertical="top" wrapText="1"/>
    </xf>
    <xf numFmtId="0" fontId="3" fillId="10" borderId="0" xfId="0" applyFont="1" applyFill="1" applyAlignment="1">
      <alignment horizontal="left" vertical="top" wrapText="1"/>
    </xf>
    <xf numFmtId="0" fontId="3" fillId="10" borderId="0" xfId="0" applyFont="1" applyFill="1" applyAlignment="1">
      <alignment vertical="top" wrapText="1"/>
    </xf>
    <xf numFmtId="0" fontId="1" fillId="10" borderId="1" xfId="0" applyFont="1" applyFill="1" applyBorder="1" applyAlignment="1">
      <alignment horizontal="left" vertical="top" wrapText="1"/>
    </xf>
    <xf numFmtId="0" fontId="1" fillId="10" borderId="1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164" fontId="2" fillId="4" borderId="1" xfId="0" applyNumberFormat="1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right"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164" fontId="4" fillId="5" borderId="1" xfId="0" applyNumberFormat="1" applyFont="1" applyFill="1" applyBorder="1" applyAlignment="1">
      <alignment horizontal="right" vertical="top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right" vertical="top" wrapText="1"/>
    </xf>
    <xf numFmtId="4" fontId="4" fillId="6" borderId="1" xfId="0" applyNumberFormat="1" applyFont="1" applyFill="1" applyBorder="1" applyAlignment="1">
      <alignment horizontal="right" vertical="top" wrapText="1"/>
    </xf>
    <xf numFmtId="164" fontId="4" fillId="6" borderId="1" xfId="0" applyNumberFormat="1" applyFont="1" applyFill="1" applyBorder="1" applyAlignment="1">
      <alignment horizontal="right" vertical="top" wrapText="1"/>
    </xf>
    <xf numFmtId="0" fontId="8" fillId="9" borderId="0" xfId="0" applyFont="1" applyFill="1" applyAlignment="1">
      <alignment horizontal="center" vertical="top" wrapText="1"/>
    </xf>
    <xf numFmtId="0" fontId="0" fillId="0" borderId="0" xfId="0"/>
    <xf numFmtId="0" fontId="3" fillId="10" borderId="3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center" wrapText="1"/>
    </xf>
    <xf numFmtId="0" fontId="0" fillId="0" borderId="2" xfId="0" applyBorder="1"/>
    <xf numFmtId="0" fontId="1" fillId="10" borderId="0" xfId="0" applyFont="1" applyFill="1" applyAlignment="1">
      <alignment horizontal="left" vertical="top" wrapText="1"/>
    </xf>
    <xf numFmtId="4" fontId="3" fillId="10" borderId="0" xfId="0" applyNumberFormat="1" applyFont="1" applyFill="1" applyAlignment="1">
      <alignment horizontal="right" vertical="top" wrapText="1"/>
    </xf>
    <xf numFmtId="0" fontId="3" fillId="10" borderId="0" xfId="0" applyFont="1" applyFill="1" applyAlignment="1">
      <alignment horizontal="right" vertical="top" wrapText="1"/>
    </xf>
    <xf numFmtId="0" fontId="7" fillId="10" borderId="0" xfId="0" applyFont="1" applyFill="1" applyAlignment="1">
      <alignment horizontal="center" vertical="top" wrapText="1"/>
    </xf>
    <xf numFmtId="0" fontId="7" fillId="10" borderId="0" xfId="0" applyFont="1" applyFill="1" applyAlignment="1">
      <alignment horizontal="left" vertical="top" wrapText="1"/>
    </xf>
    <xf numFmtId="0" fontId="3" fillId="10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abSelected="1" showOutlineSymbols="0" view="pageLayout" topLeftCell="A4" zoomScaleNormal="100" workbookViewId="0">
      <selection activeCell="A4" sqref="A4:I63"/>
    </sheetView>
  </sheetViews>
  <sheetFormatPr defaultRowHeight="14.25" x14ac:dyDescent="0.2"/>
  <cols>
    <col min="1" max="1" width="10" bestFit="1" customWidth="1"/>
    <col min="2" max="2" width="16.75" bestFit="1" customWidth="1"/>
    <col min="3" max="3" width="13.25" bestFit="1" customWidth="1"/>
    <col min="4" max="4" width="60" bestFit="1" customWidth="1"/>
    <col min="5" max="5" width="20.625" bestFit="1" customWidth="1"/>
    <col min="6" max="6" width="22.125" customWidth="1"/>
    <col min="7" max="8" width="13" bestFit="1" customWidth="1"/>
    <col min="9" max="9" width="16.25" bestFit="1" customWidth="1"/>
    <col min="10" max="10" width="13" bestFit="1" customWidth="1"/>
  </cols>
  <sheetData>
    <row r="1" spans="1:9" ht="15" customHeight="1" x14ac:dyDescent="0.2">
      <c r="A1" s="1"/>
      <c r="B1" s="1"/>
      <c r="C1" s="1"/>
      <c r="D1" s="1" t="s">
        <v>0</v>
      </c>
      <c r="E1" s="29" t="s">
        <v>1</v>
      </c>
      <c r="F1" s="29"/>
      <c r="G1" s="29"/>
      <c r="H1" s="29"/>
      <c r="I1" s="4" t="s">
        <v>2</v>
      </c>
    </row>
    <row r="2" spans="1:9" ht="87.75" customHeight="1" x14ac:dyDescent="0.2">
      <c r="A2" s="2"/>
      <c r="B2" s="2"/>
      <c r="C2" s="2"/>
      <c r="D2" s="2" t="s">
        <v>3</v>
      </c>
      <c r="E2" s="5" t="s">
        <v>181</v>
      </c>
      <c r="F2" s="26" t="s">
        <v>182</v>
      </c>
      <c r="G2" s="26"/>
      <c r="H2" s="6"/>
      <c r="I2" s="5" t="s">
        <v>4</v>
      </c>
    </row>
    <row r="3" spans="1:9" ht="15" x14ac:dyDescent="0.25">
      <c r="A3" s="27" t="s">
        <v>183</v>
      </c>
      <c r="B3" s="28"/>
      <c r="C3" s="28"/>
      <c r="D3" s="28"/>
      <c r="E3" s="28"/>
      <c r="F3" s="28"/>
      <c r="G3" s="28"/>
      <c r="H3" s="28"/>
      <c r="I3" s="28"/>
    </row>
    <row r="4" spans="1:9" ht="30" customHeight="1" x14ac:dyDescent="0.2">
      <c r="A4" s="7" t="s">
        <v>5</v>
      </c>
      <c r="B4" s="9" t="s">
        <v>6</v>
      </c>
      <c r="C4" s="7" t="s">
        <v>7</v>
      </c>
      <c r="D4" s="7" t="s">
        <v>8</v>
      </c>
      <c r="E4" s="8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spans="1:9" ht="24" customHeight="1" x14ac:dyDescent="0.2">
      <c r="A5" s="10" t="s">
        <v>14</v>
      </c>
      <c r="B5" s="10"/>
      <c r="C5" s="10"/>
      <c r="D5" s="10" t="s">
        <v>15</v>
      </c>
      <c r="E5" s="10"/>
      <c r="F5" s="11"/>
      <c r="G5" s="10"/>
      <c r="H5" s="12">
        <v>5112.1000000000004</v>
      </c>
      <c r="I5" s="13">
        <f t="shared" ref="I5:I59" si="0">H5 / 246388.94</f>
        <v>2.0748090397239422E-2</v>
      </c>
    </row>
    <row r="6" spans="1:9" ht="26.1" customHeight="1" x14ac:dyDescent="0.2">
      <c r="A6" s="14" t="s">
        <v>16</v>
      </c>
      <c r="B6" s="16" t="s">
        <v>17</v>
      </c>
      <c r="C6" s="14" t="s">
        <v>18</v>
      </c>
      <c r="D6" s="14" t="s">
        <v>19</v>
      </c>
      <c r="E6" s="15" t="s">
        <v>20</v>
      </c>
      <c r="F6" s="16">
        <v>1</v>
      </c>
      <c r="G6" s="17">
        <v>1684.76</v>
      </c>
      <c r="H6" s="17">
        <f>ROUND(F6 * G6, 2)</f>
        <v>1684.76</v>
      </c>
      <c r="I6" s="18">
        <f t="shared" si="0"/>
        <v>6.8378069242880785E-3</v>
      </c>
    </row>
    <row r="7" spans="1:9" ht="51.95" customHeight="1" x14ac:dyDescent="0.2">
      <c r="A7" s="14" t="s">
        <v>21</v>
      </c>
      <c r="B7" s="16" t="s">
        <v>22</v>
      </c>
      <c r="C7" s="14" t="s">
        <v>18</v>
      </c>
      <c r="D7" s="14" t="s">
        <v>23</v>
      </c>
      <c r="E7" s="15" t="s">
        <v>20</v>
      </c>
      <c r="F7" s="16">
        <v>1</v>
      </c>
      <c r="G7" s="17">
        <v>743.64</v>
      </c>
      <c r="H7" s="17">
        <f>ROUND(F7 * G7, 2)</f>
        <v>743.64</v>
      </c>
      <c r="I7" s="18">
        <f t="shared" si="0"/>
        <v>3.01815495452028E-3</v>
      </c>
    </row>
    <row r="8" spans="1:9" ht="24" customHeight="1" x14ac:dyDescent="0.2">
      <c r="A8" s="14" t="s">
        <v>24</v>
      </c>
      <c r="B8" s="16" t="s">
        <v>25</v>
      </c>
      <c r="C8" s="14" t="s">
        <v>18</v>
      </c>
      <c r="D8" s="14" t="s">
        <v>26</v>
      </c>
      <c r="E8" s="15" t="s">
        <v>27</v>
      </c>
      <c r="F8" s="16">
        <v>0.72</v>
      </c>
      <c r="G8" s="17">
        <v>466.91</v>
      </c>
      <c r="H8" s="17">
        <f>ROUND(F8 * G8, 2)</f>
        <v>336.18</v>
      </c>
      <c r="I8" s="18">
        <f t="shared" si="0"/>
        <v>1.3644281273339624E-3</v>
      </c>
    </row>
    <row r="9" spans="1:9" ht="24" customHeight="1" x14ac:dyDescent="0.2">
      <c r="A9" s="14" t="s">
        <v>28</v>
      </c>
      <c r="B9" s="16" t="s">
        <v>29</v>
      </c>
      <c r="C9" s="14" t="s">
        <v>18</v>
      </c>
      <c r="D9" s="14" t="s">
        <v>30</v>
      </c>
      <c r="E9" s="15" t="s">
        <v>20</v>
      </c>
      <c r="F9" s="16">
        <v>1</v>
      </c>
      <c r="G9" s="17">
        <v>2347.52</v>
      </c>
      <c r="H9" s="17">
        <f>ROUND(F9 * G9, 2)</f>
        <v>2347.52</v>
      </c>
      <c r="I9" s="18">
        <f t="shared" si="0"/>
        <v>9.5277003910971009E-3</v>
      </c>
    </row>
    <row r="10" spans="1:9" ht="24" customHeight="1" x14ac:dyDescent="0.2">
      <c r="A10" s="10" t="s">
        <v>31</v>
      </c>
      <c r="B10" s="10"/>
      <c r="C10" s="10"/>
      <c r="D10" s="10" t="s">
        <v>32</v>
      </c>
      <c r="E10" s="10"/>
      <c r="F10" s="11"/>
      <c r="G10" s="10"/>
      <c r="H10" s="12">
        <v>2872.5</v>
      </c>
      <c r="I10" s="13">
        <f t="shared" si="0"/>
        <v>1.1658396679656156E-2</v>
      </c>
    </row>
    <row r="11" spans="1:9" ht="24" customHeight="1" x14ac:dyDescent="0.2">
      <c r="A11" s="14" t="s">
        <v>33</v>
      </c>
      <c r="B11" s="16" t="s">
        <v>34</v>
      </c>
      <c r="C11" s="14" t="s">
        <v>18</v>
      </c>
      <c r="D11" s="14" t="s">
        <v>35</v>
      </c>
      <c r="E11" s="15" t="s">
        <v>36</v>
      </c>
      <c r="F11" s="16">
        <v>150</v>
      </c>
      <c r="G11" s="17">
        <v>5.69</v>
      </c>
      <c r="H11" s="17">
        <f>ROUND(F11 * G11, 2)</f>
        <v>853.5</v>
      </c>
      <c r="I11" s="18">
        <f t="shared" si="0"/>
        <v>3.4640353580806019E-3</v>
      </c>
    </row>
    <row r="12" spans="1:9" ht="24" customHeight="1" x14ac:dyDescent="0.2">
      <c r="A12" s="14" t="s">
        <v>37</v>
      </c>
      <c r="B12" s="16" t="s">
        <v>38</v>
      </c>
      <c r="C12" s="14" t="s">
        <v>18</v>
      </c>
      <c r="D12" s="14" t="s">
        <v>39</v>
      </c>
      <c r="E12" s="15" t="s">
        <v>36</v>
      </c>
      <c r="F12" s="16">
        <v>150</v>
      </c>
      <c r="G12" s="17">
        <v>7.19</v>
      </c>
      <c r="H12" s="17">
        <f>ROUND(F12 * G12, 2)</f>
        <v>1078.5</v>
      </c>
      <c r="I12" s="18">
        <f t="shared" si="0"/>
        <v>4.3772256985236428E-3</v>
      </c>
    </row>
    <row r="13" spans="1:9" ht="24" customHeight="1" x14ac:dyDescent="0.2">
      <c r="A13" s="14" t="s">
        <v>40</v>
      </c>
      <c r="B13" s="16" t="s">
        <v>41</v>
      </c>
      <c r="C13" s="14" t="s">
        <v>18</v>
      </c>
      <c r="D13" s="14" t="s">
        <v>42</v>
      </c>
      <c r="E13" s="15" t="s">
        <v>36</v>
      </c>
      <c r="F13" s="16">
        <v>150</v>
      </c>
      <c r="G13" s="17">
        <v>6.27</v>
      </c>
      <c r="H13" s="17">
        <f>ROUND(F13 * G13, 2)</f>
        <v>940.5</v>
      </c>
      <c r="I13" s="18">
        <f t="shared" si="0"/>
        <v>3.8171356230519114E-3</v>
      </c>
    </row>
    <row r="14" spans="1:9" ht="24" customHeight="1" x14ac:dyDescent="0.2">
      <c r="A14" s="10" t="s">
        <v>43</v>
      </c>
      <c r="B14" s="10"/>
      <c r="C14" s="10"/>
      <c r="D14" s="10" t="s">
        <v>44</v>
      </c>
      <c r="E14" s="10"/>
      <c r="F14" s="11"/>
      <c r="G14" s="10"/>
      <c r="H14" s="12">
        <v>139813.82</v>
      </c>
      <c r="I14" s="13">
        <f t="shared" si="0"/>
        <v>0.56745168837529802</v>
      </c>
    </row>
    <row r="15" spans="1:9" ht="39" customHeight="1" x14ac:dyDescent="0.2">
      <c r="A15" s="14" t="s">
        <v>45</v>
      </c>
      <c r="B15" s="16" t="s">
        <v>46</v>
      </c>
      <c r="C15" s="14" t="s">
        <v>18</v>
      </c>
      <c r="D15" s="14" t="s">
        <v>47</v>
      </c>
      <c r="E15" s="15" t="s">
        <v>48</v>
      </c>
      <c r="F15" s="16">
        <v>100</v>
      </c>
      <c r="G15" s="17">
        <v>412.51</v>
      </c>
      <c r="H15" s="17">
        <f>ROUND(F15 * G15, 2)</f>
        <v>41251</v>
      </c>
      <c r="I15" s="18">
        <f t="shared" si="0"/>
        <v>0.16742228770495948</v>
      </c>
    </row>
    <row r="16" spans="1:9" ht="24" customHeight="1" x14ac:dyDescent="0.2">
      <c r="A16" s="14" t="s">
        <v>49</v>
      </c>
      <c r="B16" s="16" t="s">
        <v>50</v>
      </c>
      <c r="C16" s="14" t="s">
        <v>18</v>
      </c>
      <c r="D16" s="14" t="s">
        <v>51</v>
      </c>
      <c r="E16" s="15" t="s">
        <v>48</v>
      </c>
      <c r="F16" s="16">
        <v>150</v>
      </c>
      <c r="G16" s="17">
        <v>322.87</v>
      </c>
      <c r="H16" s="17">
        <f>ROUND(F16 * G16, 2)</f>
        <v>48430.5</v>
      </c>
      <c r="I16" s="18">
        <f t="shared" si="0"/>
        <v>0.1965611768125631</v>
      </c>
    </row>
    <row r="17" spans="1:9" ht="26.1" customHeight="1" x14ac:dyDescent="0.2">
      <c r="A17" s="19" t="s">
        <v>52</v>
      </c>
      <c r="B17" s="21" t="s">
        <v>53</v>
      </c>
      <c r="C17" s="19" t="s">
        <v>54</v>
      </c>
      <c r="D17" s="19" t="s">
        <v>55</v>
      </c>
      <c r="E17" s="20" t="s">
        <v>48</v>
      </c>
      <c r="F17" s="21">
        <v>16</v>
      </c>
      <c r="G17" s="22">
        <v>255.21</v>
      </c>
      <c r="H17" s="22">
        <f>ROUND((F17 * 1 ) * ROUND(F17, 2), 2)</f>
        <v>256</v>
      </c>
      <c r="I17" s="23">
        <f t="shared" si="0"/>
        <v>1.0390076762374155E-3</v>
      </c>
    </row>
    <row r="18" spans="1:9" ht="24" customHeight="1" x14ac:dyDescent="0.2">
      <c r="A18" s="19" t="s">
        <v>56</v>
      </c>
      <c r="B18" s="21" t="s">
        <v>57</v>
      </c>
      <c r="C18" s="19" t="s">
        <v>54</v>
      </c>
      <c r="D18" s="19" t="s">
        <v>58</v>
      </c>
      <c r="E18" s="20" t="s">
        <v>20</v>
      </c>
      <c r="F18" s="21">
        <v>14</v>
      </c>
      <c r="G18" s="22">
        <v>307.82</v>
      </c>
      <c r="H18" s="22">
        <f>ROUND((F18 * 1 ) * ROUND(F18, 2), 2)</f>
        <v>196</v>
      </c>
      <c r="I18" s="23">
        <f t="shared" si="0"/>
        <v>7.9549025211927125E-4</v>
      </c>
    </row>
    <row r="19" spans="1:9" ht="26.1" customHeight="1" x14ac:dyDescent="0.2">
      <c r="A19" s="19" t="s">
        <v>59</v>
      </c>
      <c r="B19" s="21" t="s">
        <v>60</v>
      </c>
      <c r="C19" s="19" t="s">
        <v>61</v>
      </c>
      <c r="D19" s="19" t="s">
        <v>62</v>
      </c>
      <c r="E19" s="20" t="s">
        <v>63</v>
      </c>
      <c r="F19" s="21">
        <v>1</v>
      </c>
      <c r="G19" s="22">
        <v>721.68</v>
      </c>
      <c r="H19" s="22">
        <f>ROUND((F19 * 1 ) * ROUND(F19, 2), 2)</f>
        <v>1</v>
      </c>
      <c r="I19" s="23">
        <f t="shared" si="0"/>
        <v>4.0586237353024041E-6</v>
      </c>
    </row>
    <row r="20" spans="1:9" ht="26.1" customHeight="1" x14ac:dyDescent="0.2">
      <c r="A20" s="19" t="s">
        <v>64</v>
      </c>
      <c r="B20" s="21" t="s">
        <v>65</v>
      </c>
      <c r="C20" s="19" t="s">
        <v>66</v>
      </c>
      <c r="D20" s="19" t="s">
        <v>67</v>
      </c>
      <c r="E20" s="20" t="s">
        <v>68</v>
      </c>
      <c r="F20" s="21">
        <v>234</v>
      </c>
      <c r="G20" s="22">
        <v>170.61</v>
      </c>
      <c r="H20" s="22">
        <f>ROUND((F20 * 1 ) * ROUND(F20, 2), 2)</f>
        <v>54756</v>
      </c>
      <c r="I20" s="23">
        <f t="shared" si="0"/>
        <v>0.22223400125021844</v>
      </c>
    </row>
    <row r="21" spans="1:9" ht="26.1" customHeight="1" x14ac:dyDescent="0.2">
      <c r="A21" s="14" t="s">
        <v>69</v>
      </c>
      <c r="B21" s="16" t="s">
        <v>70</v>
      </c>
      <c r="C21" s="14" t="s">
        <v>18</v>
      </c>
      <c r="D21" s="14" t="s">
        <v>71</v>
      </c>
      <c r="E21" s="15" t="s">
        <v>63</v>
      </c>
      <c r="F21" s="16">
        <v>1.6</v>
      </c>
      <c r="G21" s="17">
        <v>684.41</v>
      </c>
      <c r="H21" s="17">
        <f>ROUND(F21 * G21, 2)</f>
        <v>1095.06</v>
      </c>
      <c r="I21" s="18">
        <f t="shared" si="0"/>
        <v>4.4444365075802508E-3</v>
      </c>
    </row>
    <row r="22" spans="1:9" ht="24" customHeight="1" x14ac:dyDescent="0.2">
      <c r="A22" s="10" t="s">
        <v>72</v>
      </c>
      <c r="B22" s="10"/>
      <c r="C22" s="10"/>
      <c r="D22" s="10" t="s">
        <v>73</v>
      </c>
      <c r="E22" s="10"/>
      <c r="F22" s="11"/>
      <c r="G22" s="10"/>
      <c r="H22" s="12">
        <v>13435.11</v>
      </c>
      <c r="I22" s="13">
        <f t="shared" si="0"/>
        <v>5.452805633239869E-2</v>
      </c>
    </row>
    <row r="23" spans="1:9" ht="24" customHeight="1" x14ac:dyDescent="0.2">
      <c r="A23" s="14" t="s">
        <v>74</v>
      </c>
      <c r="B23" s="16" t="s">
        <v>75</v>
      </c>
      <c r="C23" s="14" t="s">
        <v>54</v>
      </c>
      <c r="D23" s="14" t="s">
        <v>76</v>
      </c>
      <c r="E23" s="15" t="s">
        <v>77</v>
      </c>
      <c r="F23" s="16">
        <v>2</v>
      </c>
      <c r="G23" s="17">
        <v>519.46</v>
      </c>
      <c r="H23" s="17">
        <f>ROUND(F23 * G23, 2)</f>
        <v>1038.92</v>
      </c>
      <c r="I23" s="18">
        <f t="shared" si="0"/>
        <v>4.216585371080374E-3</v>
      </c>
    </row>
    <row r="24" spans="1:9" ht="51.95" customHeight="1" x14ac:dyDescent="0.2">
      <c r="A24" s="14" t="s">
        <v>78</v>
      </c>
      <c r="B24" s="16" t="s">
        <v>79</v>
      </c>
      <c r="C24" s="14" t="s">
        <v>18</v>
      </c>
      <c r="D24" s="14" t="s">
        <v>80</v>
      </c>
      <c r="E24" s="15" t="s">
        <v>48</v>
      </c>
      <c r="F24" s="16">
        <v>250</v>
      </c>
      <c r="G24" s="17">
        <v>11.9</v>
      </c>
      <c r="H24" s="17">
        <f>ROUND(F24 * G24, 2)</f>
        <v>2975</v>
      </c>
      <c r="I24" s="18">
        <f t="shared" si="0"/>
        <v>1.2074405612524652E-2</v>
      </c>
    </row>
    <row r="25" spans="1:9" ht="26.1" customHeight="1" x14ac:dyDescent="0.2">
      <c r="A25" s="14" t="s">
        <v>81</v>
      </c>
      <c r="B25" s="16" t="s">
        <v>82</v>
      </c>
      <c r="C25" s="14" t="s">
        <v>18</v>
      </c>
      <c r="D25" s="14" t="s">
        <v>83</v>
      </c>
      <c r="E25" s="15" t="s">
        <v>20</v>
      </c>
      <c r="F25" s="16">
        <v>1</v>
      </c>
      <c r="G25" s="17">
        <v>784.81</v>
      </c>
      <c r="H25" s="17">
        <f>ROUND(F25 * G25, 2)</f>
        <v>784.81</v>
      </c>
      <c r="I25" s="18">
        <f t="shared" si="0"/>
        <v>3.1852484937026798E-3</v>
      </c>
    </row>
    <row r="26" spans="1:9" ht="26.1" customHeight="1" x14ac:dyDescent="0.2">
      <c r="A26" s="14" t="s">
        <v>84</v>
      </c>
      <c r="B26" s="16" t="s">
        <v>85</v>
      </c>
      <c r="C26" s="14" t="s">
        <v>18</v>
      </c>
      <c r="D26" s="14" t="s">
        <v>86</v>
      </c>
      <c r="E26" s="15" t="s">
        <v>20</v>
      </c>
      <c r="F26" s="16">
        <v>1</v>
      </c>
      <c r="G26" s="17">
        <v>890.14</v>
      </c>
      <c r="H26" s="17">
        <f>ROUND(F26 * G26, 2)</f>
        <v>890.14</v>
      </c>
      <c r="I26" s="18">
        <f t="shared" si="0"/>
        <v>3.612743331742082E-3</v>
      </c>
    </row>
    <row r="27" spans="1:9" ht="26.1" customHeight="1" x14ac:dyDescent="0.2">
      <c r="A27" s="14" t="s">
        <v>87</v>
      </c>
      <c r="B27" s="16" t="s">
        <v>88</v>
      </c>
      <c r="C27" s="14" t="s">
        <v>89</v>
      </c>
      <c r="D27" s="14" t="s">
        <v>90</v>
      </c>
      <c r="E27" s="15" t="s">
        <v>91</v>
      </c>
      <c r="F27" s="16">
        <v>24</v>
      </c>
      <c r="G27" s="17">
        <v>322.76</v>
      </c>
      <c r="H27" s="17">
        <f>ROUND(F27 * G27, 2)</f>
        <v>7746.24</v>
      </c>
      <c r="I27" s="18">
        <f t="shared" si="0"/>
        <v>3.1439073523348897E-2</v>
      </c>
    </row>
    <row r="28" spans="1:9" ht="24" customHeight="1" x14ac:dyDescent="0.2">
      <c r="A28" s="10" t="s">
        <v>92</v>
      </c>
      <c r="B28" s="10"/>
      <c r="C28" s="10"/>
      <c r="D28" s="10" t="s">
        <v>93</v>
      </c>
      <c r="E28" s="10"/>
      <c r="F28" s="11"/>
      <c r="G28" s="10"/>
      <c r="H28" s="12">
        <v>26773.919999999998</v>
      </c>
      <c r="I28" s="13">
        <f t="shared" si="0"/>
        <v>0.10866526719908774</v>
      </c>
    </row>
    <row r="29" spans="1:9" ht="26.1" customHeight="1" x14ac:dyDescent="0.2">
      <c r="A29" s="14" t="s">
        <v>94</v>
      </c>
      <c r="B29" s="16" t="s">
        <v>95</v>
      </c>
      <c r="C29" s="14" t="s">
        <v>18</v>
      </c>
      <c r="D29" s="14" t="s">
        <v>96</v>
      </c>
      <c r="E29" s="15" t="s">
        <v>20</v>
      </c>
      <c r="F29" s="16">
        <v>0.7</v>
      </c>
      <c r="G29" s="17">
        <v>34741.040000000001</v>
      </c>
      <c r="H29" s="17">
        <f>ROUND(F29 * G29, 2)</f>
        <v>24318.73</v>
      </c>
      <c r="I29" s="18">
        <f t="shared" si="0"/>
        <v>9.8700574790410639E-2</v>
      </c>
    </row>
    <row r="30" spans="1:9" ht="26.1" customHeight="1" x14ac:dyDescent="0.2">
      <c r="A30" s="14" t="s">
        <v>97</v>
      </c>
      <c r="B30" s="16" t="s">
        <v>98</v>
      </c>
      <c r="C30" s="14" t="s">
        <v>18</v>
      </c>
      <c r="D30" s="14" t="s">
        <v>99</v>
      </c>
      <c r="E30" s="15" t="s">
        <v>20</v>
      </c>
      <c r="F30" s="16">
        <v>0.3</v>
      </c>
      <c r="G30" s="17">
        <v>8183.98</v>
      </c>
      <c r="H30" s="17">
        <f>ROUND(F30 * G30, 2)</f>
        <v>2455.19</v>
      </c>
      <c r="I30" s="18">
        <f t="shared" si="0"/>
        <v>9.9646924086771102E-3</v>
      </c>
    </row>
    <row r="31" spans="1:9" ht="24" customHeight="1" x14ac:dyDescent="0.2">
      <c r="A31" s="10" t="s">
        <v>100</v>
      </c>
      <c r="B31" s="10"/>
      <c r="C31" s="10"/>
      <c r="D31" s="10" t="s">
        <v>101</v>
      </c>
      <c r="E31" s="10"/>
      <c r="F31" s="11"/>
      <c r="G31" s="10"/>
      <c r="H31" s="12">
        <v>2096.11</v>
      </c>
      <c r="I31" s="13">
        <f t="shared" si="0"/>
        <v>8.5073217978047233E-3</v>
      </c>
    </row>
    <row r="32" spans="1:9" ht="26.1" customHeight="1" x14ac:dyDescent="0.2">
      <c r="A32" s="14" t="s">
        <v>102</v>
      </c>
      <c r="B32" s="16" t="s">
        <v>103</v>
      </c>
      <c r="C32" s="14" t="s">
        <v>18</v>
      </c>
      <c r="D32" s="14" t="s">
        <v>104</v>
      </c>
      <c r="E32" s="15" t="s">
        <v>20</v>
      </c>
      <c r="F32" s="16">
        <v>1</v>
      </c>
      <c r="G32" s="17">
        <v>2096.11</v>
      </c>
      <c r="H32" s="17">
        <f>ROUND(F32 * G32, 2)</f>
        <v>2096.11</v>
      </c>
      <c r="I32" s="18">
        <f t="shared" si="0"/>
        <v>8.5073217978047233E-3</v>
      </c>
    </row>
    <row r="33" spans="1:9" ht="24" customHeight="1" x14ac:dyDescent="0.2">
      <c r="A33" s="10" t="s">
        <v>105</v>
      </c>
      <c r="B33" s="10"/>
      <c r="C33" s="10"/>
      <c r="D33" s="10" t="s">
        <v>106</v>
      </c>
      <c r="E33" s="10"/>
      <c r="F33" s="11"/>
      <c r="G33" s="10"/>
      <c r="H33" s="12">
        <v>1148.68</v>
      </c>
      <c r="I33" s="13">
        <f t="shared" si="0"/>
        <v>4.662059912267166E-3</v>
      </c>
    </row>
    <row r="34" spans="1:9" ht="24" customHeight="1" x14ac:dyDescent="0.2">
      <c r="A34" s="14" t="s">
        <v>107</v>
      </c>
      <c r="B34" s="16" t="s">
        <v>108</v>
      </c>
      <c r="C34" s="14" t="s">
        <v>18</v>
      </c>
      <c r="D34" s="14" t="s">
        <v>109</v>
      </c>
      <c r="E34" s="15" t="s">
        <v>20</v>
      </c>
      <c r="F34" s="16">
        <v>1</v>
      </c>
      <c r="G34" s="17">
        <v>1148.68</v>
      </c>
      <c r="H34" s="17">
        <f>ROUND(F34 * G34, 2)</f>
        <v>1148.68</v>
      </c>
      <c r="I34" s="18">
        <f t="shared" si="0"/>
        <v>4.662059912267166E-3</v>
      </c>
    </row>
    <row r="35" spans="1:9" ht="24" customHeight="1" x14ac:dyDescent="0.2">
      <c r="A35" s="10" t="s">
        <v>110</v>
      </c>
      <c r="B35" s="10"/>
      <c r="C35" s="10"/>
      <c r="D35" s="10" t="s">
        <v>111</v>
      </c>
      <c r="E35" s="10"/>
      <c r="F35" s="11"/>
      <c r="G35" s="10"/>
      <c r="H35" s="12">
        <v>1778.61</v>
      </c>
      <c r="I35" s="13">
        <f t="shared" si="0"/>
        <v>7.2187087618462093E-3</v>
      </c>
    </row>
    <row r="36" spans="1:9" ht="26.1" customHeight="1" x14ac:dyDescent="0.2">
      <c r="A36" s="14" t="s">
        <v>112</v>
      </c>
      <c r="B36" s="16" t="s">
        <v>113</v>
      </c>
      <c r="C36" s="14" t="s">
        <v>18</v>
      </c>
      <c r="D36" s="14" t="s">
        <v>114</v>
      </c>
      <c r="E36" s="15" t="s">
        <v>20</v>
      </c>
      <c r="F36" s="16">
        <v>1</v>
      </c>
      <c r="G36" s="17">
        <v>1778.61</v>
      </c>
      <c r="H36" s="17">
        <f>ROUND(F36 * G36, 2)</f>
        <v>1778.61</v>
      </c>
      <c r="I36" s="18">
        <f t="shared" si="0"/>
        <v>7.2187087618462093E-3</v>
      </c>
    </row>
    <row r="37" spans="1:9" ht="24" customHeight="1" x14ac:dyDescent="0.2">
      <c r="A37" s="10" t="s">
        <v>115</v>
      </c>
      <c r="B37" s="10"/>
      <c r="C37" s="10"/>
      <c r="D37" s="10" t="s">
        <v>116</v>
      </c>
      <c r="E37" s="10"/>
      <c r="F37" s="11"/>
      <c r="G37" s="10"/>
      <c r="H37" s="12">
        <v>25254.13</v>
      </c>
      <c r="I37" s="13">
        <f t="shared" si="0"/>
        <v>0.10249701143241251</v>
      </c>
    </row>
    <row r="38" spans="1:9" ht="26.1" customHeight="1" x14ac:dyDescent="0.2">
      <c r="A38" s="14" t="s">
        <v>117</v>
      </c>
      <c r="B38" s="16" t="s">
        <v>118</v>
      </c>
      <c r="C38" s="14" t="s">
        <v>18</v>
      </c>
      <c r="D38" s="14" t="s">
        <v>119</v>
      </c>
      <c r="E38" s="15" t="s">
        <v>48</v>
      </c>
      <c r="F38" s="16">
        <v>400</v>
      </c>
      <c r="G38" s="17">
        <v>33.909999999999997</v>
      </c>
      <c r="H38" s="17">
        <f>ROUND(F38 * G38, 2)</f>
        <v>13564</v>
      </c>
      <c r="I38" s="18">
        <f t="shared" si="0"/>
        <v>5.5051172345641816E-2</v>
      </c>
    </row>
    <row r="39" spans="1:9" ht="24" customHeight="1" x14ac:dyDescent="0.2">
      <c r="A39" s="14" t="s">
        <v>120</v>
      </c>
      <c r="B39" s="16" t="s">
        <v>121</v>
      </c>
      <c r="C39" s="14" t="s">
        <v>18</v>
      </c>
      <c r="D39" s="14" t="s">
        <v>122</v>
      </c>
      <c r="E39" s="15" t="s">
        <v>20</v>
      </c>
      <c r="F39" s="16">
        <v>1</v>
      </c>
      <c r="G39" s="17">
        <v>174.12</v>
      </c>
      <c r="H39" s="17">
        <f>ROUND(F39 * G39, 2)</f>
        <v>174.12</v>
      </c>
      <c r="I39" s="18">
        <f t="shared" si="0"/>
        <v>7.0668756479085471E-4</v>
      </c>
    </row>
    <row r="40" spans="1:9" ht="26.1" customHeight="1" x14ac:dyDescent="0.2">
      <c r="A40" s="19" t="s">
        <v>123</v>
      </c>
      <c r="B40" s="21" t="s">
        <v>124</v>
      </c>
      <c r="C40" s="19" t="s">
        <v>66</v>
      </c>
      <c r="D40" s="19" t="s">
        <v>125</v>
      </c>
      <c r="E40" s="20" t="s">
        <v>126</v>
      </c>
      <c r="F40" s="21">
        <v>1.95</v>
      </c>
      <c r="G40" s="22">
        <v>904.38</v>
      </c>
      <c r="H40" s="22">
        <f>ROUND((F40 * 1 ) * ROUND(F40, 2), 2)</f>
        <v>3.8</v>
      </c>
      <c r="I40" s="23">
        <f t="shared" si="0"/>
        <v>1.5422770194149135E-5</v>
      </c>
    </row>
    <row r="41" spans="1:9" ht="24" customHeight="1" x14ac:dyDescent="0.2">
      <c r="A41" s="19" t="s">
        <v>127</v>
      </c>
      <c r="B41" s="21" t="s">
        <v>128</v>
      </c>
      <c r="C41" s="19" t="s">
        <v>66</v>
      </c>
      <c r="D41" s="19" t="s">
        <v>129</v>
      </c>
      <c r="E41" s="20" t="s">
        <v>68</v>
      </c>
      <c r="F41" s="21">
        <v>192</v>
      </c>
      <c r="G41" s="22">
        <v>44.68</v>
      </c>
      <c r="H41" s="22">
        <f>ROUND((F41 * 1 ) * ROUND(F41, 2), 2)</f>
        <v>36864</v>
      </c>
      <c r="I41" s="23">
        <f t="shared" si="0"/>
        <v>0.14961710537818784</v>
      </c>
    </row>
    <row r="42" spans="1:9" ht="24" customHeight="1" x14ac:dyDescent="0.2">
      <c r="A42" s="19" t="s">
        <v>130</v>
      </c>
      <c r="B42" s="21" t="s">
        <v>131</v>
      </c>
      <c r="C42" s="19" t="s">
        <v>66</v>
      </c>
      <c r="D42" s="19" t="s">
        <v>132</v>
      </c>
      <c r="E42" s="20" t="s">
        <v>133</v>
      </c>
      <c r="F42" s="21">
        <v>32</v>
      </c>
      <c r="G42" s="22">
        <v>32.82</v>
      </c>
      <c r="H42" s="22">
        <f>ROUND((F42 * 1 ) * ROUND(F42, 2), 2)</f>
        <v>1024</v>
      </c>
      <c r="I42" s="23">
        <f t="shared" si="0"/>
        <v>4.1560307049496618E-3</v>
      </c>
    </row>
    <row r="43" spans="1:9" ht="24" customHeight="1" x14ac:dyDescent="0.2">
      <c r="A43" s="19" t="s">
        <v>134</v>
      </c>
      <c r="B43" s="21" t="s">
        <v>135</v>
      </c>
      <c r="C43" s="19" t="s">
        <v>54</v>
      </c>
      <c r="D43" s="19" t="s">
        <v>136</v>
      </c>
      <c r="E43" s="20" t="s">
        <v>20</v>
      </c>
      <c r="F43" s="21">
        <v>1</v>
      </c>
      <c r="G43" s="22">
        <v>123.67</v>
      </c>
      <c r="H43" s="22">
        <f>ROUND((F43 * 1 ) * ROUND(F43, 2), 2)</f>
        <v>1</v>
      </c>
      <c r="I43" s="23">
        <f t="shared" si="0"/>
        <v>4.0586237353024041E-6</v>
      </c>
    </row>
    <row r="44" spans="1:9" ht="24" customHeight="1" x14ac:dyDescent="0.2">
      <c r="A44" s="10" t="s">
        <v>137</v>
      </c>
      <c r="B44" s="10"/>
      <c r="C44" s="10"/>
      <c r="D44" s="10" t="s">
        <v>138</v>
      </c>
      <c r="E44" s="10"/>
      <c r="F44" s="11"/>
      <c r="G44" s="10"/>
      <c r="H44" s="12">
        <v>4982.2299999999996</v>
      </c>
      <c r="I44" s="13">
        <f t="shared" si="0"/>
        <v>2.0220996932735696E-2</v>
      </c>
    </row>
    <row r="45" spans="1:9" ht="39" customHeight="1" x14ac:dyDescent="0.2">
      <c r="A45" s="14" t="s">
        <v>139</v>
      </c>
      <c r="B45" s="16" t="s">
        <v>184</v>
      </c>
      <c r="C45" s="14" t="s">
        <v>18</v>
      </c>
      <c r="D45" s="14" t="s">
        <v>185</v>
      </c>
      <c r="E45" s="15" t="s">
        <v>27</v>
      </c>
      <c r="F45" s="16">
        <v>15.18</v>
      </c>
      <c r="G45" s="17">
        <v>328.21</v>
      </c>
      <c r="H45" s="17">
        <f>ROUND(F45 * G45, 2)</f>
        <v>4982.2299999999996</v>
      </c>
      <c r="I45" s="18">
        <f t="shared" si="0"/>
        <v>2.0220996932735696E-2</v>
      </c>
    </row>
    <row r="46" spans="1:9" ht="24" customHeight="1" x14ac:dyDescent="0.2">
      <c r="A46" s="10" t="s">
        <v>141</v>
      </c>
      <c r="B46" s="10"/>
      <c r="C46" s="10"/>
      <c r="D46" s="10" t="s">
        <v>142</v>
      </c>
      <c r="E46" s="10"/>
      <c r="F46" s="11"/>
      <c r="G46" s="10"/>
      <c r="H46" s="12">
        <v>18431.669999999998</v>
      </c>
      <c r="I46" s="13">
        <f t="shared" si="0"/>
        <v>7.4807213343261264E-2</v>
      </c>
    </row>
    <row r="47" spans="1:9" ht="39" customHeight="1" x14ac:dyDescent="0.2">
      <c r="A47" s="14" t="s">
        <v>143</v>
      </c>
      <c r="B47" s="16" t="s">
        <v>144</v>
      </c>
      <c r="C47" s="14" t="s">
        <v>18</v>
      </c>
      <c r="D47" s="14" t="s">
        <v>145</v>
      </c>
      <c r="E47" s="15" t="s">
        <v>20</v>
      </c>
      <c r="F47" s="16">
        <v>1</v>
      </c>
      <c r="G47" s="17">
        <v>1463.64</v>
      </c>
      <c r="H47" s="17">
        <f>ROUND(F47 * G47, 2)</f>
        <v>1463.64</v>
      </c>
      <c r="I47" s="18">
        <f t="shared" si="0"/>
        <v>5.9403640439380113E-3</v>
      </c>
    </row>
    <row r="48" spans="1:9" ht="26.1" customHeight="1" x14ac:dyDescent="0.2">
      <c r="A48" s="19" t="s">
        <v>146</v>
      </c>
      <c r="B48" s="21" t="s">
        <v>147</v>
      </c>
      <c r="C48" s="19" t="s">
        <v>66</v>
      </c>
      <c r="D48" s="19" t="s">
        <v>148</v>
      </c>
      <c r="E48" s="20" t="s">
        <v>68</v>
      </c>
      <c r="F48" s="21">
        <v>202</v>
      </c>
      <c r="G48" s="22">
        <v>27.17</v>
      </c>
      <c r="H48" s="22">
        <f>ROUND((F48 * 1 ) * ROUND(F48, 2), 2)</f>
        <v>40804</v>
      </c>
      <c r="I48" s="23">
        <f t="shared" si="0"/>
        <v>0.16560808289527931</v>
      </c>
    </row>
    <row r="49" spans="1:9" ht="26.1" customHeight="1" x14ac:dyDescent="0.2">
      <c r="A49" s="14" t="s">
        <v>149</v>
      </c>
      <c r="B49" s="16" t="s">
        <v>150</v>
      </c>
      <c r="C49" s="14" t="s">
        <v>18</v>
      </c>
      <c r="D49" s="14" t="s">
        <v>151</v>
      </c>
      <c r="E49" s="15" t="s">
        <v>20</v>
      </c>
      <c r="F49" s="16">
        <v>1</v>
      </c>
      <c r="G49" s="17">
        <v>72.25</v>
      </c>
      <c r="H49" s="17">
        <f>ROUND(F49 * G49, 2)</f>
        <v>72.25</v>
      </c>
      <c r="I49" s="18">
        <f t="shared" si="0"/>
        <v>2.932355648755987E-4</v>
      </c>
    </row>
    <row r="50" spans="1:9" ht="24" customHeight="1" x14ac:dyDescent="0.2">
      <c r="A50" s="14" t="s">
        <v>152</v>
      </c>
      <c r="B50" s="16" t="s">
        <v>153</v>
      </c>
      <c r="C50" s="14" t="s">
        <v>18</v>
      </c>
      <c r="D50" s="14" t="s">
        <v>154</v>
      </c>
      <c r="E50" s="15" t="s">
        <v>48</v>
      </c>
      <c r="F50" s="16">
        <v>200</v>
      </c>
      <c r="G50" s="17">
        <v>11.13</v>
      </c>
      <c r="H50" s="17">
        <f>ROUND(F50 * G50, 2)</f>
        <v>2226</v>
      </c>
      <c r="I50" s="18">
        <f t="shared" si="0"/>
        <v>9.0344964347831517E-3</v>
      </c>
    </row>
    <row r="51" spans="1:9" ht="78" customHeight="1" x14ac:dyDescent="0.2">
      <c r="A51" s="19" t="s">
        <v>155</v>
      </c>
      <c r="B51" s="21" t="s">
        <v>156</v>
      </c>
      <c r="C51" s="19" t="s">
        <v>18</v>
      </c>
      <c r="D51" s="19" t="s">
        <v>157</v>
      </c>
      <c r="E51" s="20" t="s">
        <v>140</v>
      </c>
      <c r="F51" s="21">
        <v>1</v>
      </c>
      <c r="G51" s="22">
        <v>9181.44</v>
      </c>
      <c r="H51" s="22">
        <f>ROUND(F51 * G51, 2)</f>
        <v>9181.44</v>
      </c>
      <c r="I51" s="23">
        <f t="shared" si="0"/>
        <v>3.7264010308254908E-2</v>
      </c>
    </row>
    <row r="52" spans="1:9" ht="24" customHeight="1" x14ac:dyDescent="0.2">
      <c r="A52" s="10" t="s">
        <v>158</v>
      </c>
      <c r="B52" s="10"/>
      <c r="C52" s="10"/>
      <c r="D52" s="10" t="s">
        <v>159</v>
      </c>
      <c r="E52" s="10"/>
      <c r="F52" s="11"/>
      <c r="G52" s="10"/>
      <c r="H52" s="12">
        <v>3766.07</v>
      </c>
      <c r="I52" s="13">
        <f t="shared" si="0"/>
        <v>1.5285061090810327E-2</v>
      </c>
    </row>
    <row r="53" spans="1:9" ht="39" customHeight="1" x14ac:dyDescent="0.2">
      <c r="A53" s="14" t="s">
        <v>160</v>
      </c>
      <c r="B53" s="16" t="s">
        <v>161</v>
      </c>
      <c r="C53" s="14" t="s">
        <v>18</v>
      </c>
      <c r="D53" s="14" t="s">
        <v>162</v>
      </c>
      <c r="E53" s="15" t="s">
        <v>48</v>
      </c>
      <c r="F53" s="16">
        <v>28</v>
      </c>
      <c r="G53" s="17">
        <v>100.86</v>
      </c>
      <c r="H53" s="17">
        <f>ROUND(F53 * G53, 2)</f>
        <v>2824.08</v>
      </c>
      <c r="I53" s="18">
        <f t="shared" si="0"/>
        <v>1.1461878118392815E-2</v>
      </c>
    </row>
    <row r="54" spans="1:9" ht="26.1" customHeight="1" x14ac:dyDescent="0.2">
      <c r="A54" s="14" t="s">
        <v>163</v>
      </c>
      <c r="B54" s="16" t="s">
        <v>164</v>
      </c>
      <c r="C54" s="14" t="s">
        <v>18</v>
      </c>
      <c r="D54" s="14" t="s">
        <v>165</v>
      </c>
      <c r="E54" s="15" t="s">
        <v>27</v>
      </c>
      <c r="F54" s="16">
        <v>1.5</v>
      </c>
      <c r="G54" s="17">
        <v>627.99</v>
      </c>
      <c r="H54" s="17">
        <f>ROUND(F54 * G54, 2)</f>
        <v>941.99</v>
      </c>
      <c r="I54" s="18">
        <f t="shared" si="0"/>
        <v>3.823182972417512E-3</v>
      </c>
    </row>
    <row r="55" spans="1:9" ht="24" customHeight="1" x14ac:dyDescent="0.2">
      <c r="A55" s="10" t="s">
        <v>166</v>
      </c>
      <c r="B55" s="10"/>
      <c r="C55" s="10"/>
      <c r="D55" s="10" t="s">
        <v>167</v>
      </c>
      <c r="E55" s="10"/>
      <c r="F55" s="11"/>
      <c r="G55" s="10"/>
      <c r="H55" s="12">
        <v>0</v>
      </c>
      <c r="I55" s="13">
        <f t="shared" si="0"/>
        <v>0</v>
      </c>
    </row>
    <row r="56" spans="1:9" ht="24" customHeight="1" x14ac:dyDescent="0.2">
      <c r="A56" s="14" t="s">
        <v>186</v>
      </c>
      <c r="B56" s="16" t="s">
        <v>168</v>
      </c>
      <c r="C56" s="14" t="s">
        <v>18</v>
      </c>
      <c r="D56" s="14" t="s">
        <v>169</v>
      </c>
      <c r="E56" s="15" t="s">
        <v>63</v>
      </c>
      <c r="F56" s="16">
        <v>0.3</v>
      </c>
      <c r="G56" s="17">
        <v>1069.29</v>
      </c>
      <c r="H56" s="17">
        <f>ROUND(F56 * G56, 2)</f>
        <v>320.79000000000002</v>
      </c>
      <c r="I56" s="18">
        <f t="shared" si="0"/>
        <v>1.3019659080476583E-3</v>
      </c>
    </row>
    <row r="57" spans="1:9" ht="39" customHeight="1" x14ac:dyDescent="0.2">
      <c r="A57" s="14" t="s">
        <v>170</v>
      </c>
      <c r="B57" s="16" t="s">
        <v>171</v>
      </c>
      <c r="C57" s="14" t="s">
        <v>18</v>
      </c>
      <c r="D57" s="14" t="s">
        <v>172</v>
      </c>
      <c r="E57" s="15" t="s">
        <v>27</v>
      </c>
      <c r="F57" s="16">
        <v>70</v>
      </c>
      <c r="G57" s="17">
        <v>2.08</v>
      </c>
      <c r="H57" s="17">
        <f>ROUND(F57 * G57, 2)</f>
        <v>145.6</v>
      </c>
      <c r="I57" s="18">
        <f t="shared" si="0"/>
        <v>5.9093561586003008E-4</v>
      </c>
    </row>
    <row r="58" spans="1:9" ht="26.1" customHeight="1" x14ac:dyDescent="0.2">
      <c r="A58" s="19" t="s">
        <v>173</v>
      </c>
      <c r="B58" s="21" t="s">
        <v>174</v>
      </c>
      <c r="C58" s="19" t="s">
        <v>18</v>
      </c>
      <c r="D58" s="19" t="s">
        <v>175</v>
      </c>
      <c r="E58" s="20" t="s">
        <v>140</v>
      </c>
      <c r="F58" s="21">
        <v>1</v>
      </c>
      <c r="G58" s="22">
        <v>125.89</v>
      </c>
      <c r="H58" s="22">
        <f>ROUND(F58 * G58, 2)</f>
        <v>125.89</v>
      </c>
      <c r="I58" s="23">
        <f t="shared" si="0"/>
        <v>5.1094014203721964E-4</v>
      </c>
    </row>
    <row r="59" spans="1:9" ht="24" customHeight="1" x14ac:dyDescent="0.2">
      <c r="A59" s="19" t="s">
        <v>176</v>
      </c>
      <c r="B59" s="21" t="s">
        <v>177</v>
      </c>
      <c r="C59" s="19" t="s">
        <v>18</v>
      </c>
      <c r="D59" s="19" t="s">
        <v>178</v>
      </c>
      <c r="E59" s="20" t="s">
        <v>140</v>
      </c>
      <c r="F59" s="21">
        <v>1</v>
      </c>
      <c r="G59" s="22">
        <v>331.71</v>
      </c>
      <c r="H59" s="22">
        <f>ROUND(F59 * G59, 2)</f>
        <v>331.71</v>
      </c>
      <c r="I59" s="23">
        <f t="shared" si="0"/>
        <v>1.3462860792371604E-3</v>
      </c>
    </row>
    <row r="60" spans="1:9" x14ac:dyDescent="0.2">
      <c r="A60" s="32"/>
      <c r="B60" s="32"/>
      <c r="C60" s="32"/>
      <c r="D60" s="32"/>
      <c r="E60" s="32"/>
      <c r="F60" s="32"/>
      <c r="G60" s="32"/>
      <c r="H60" s="32"/>
      <c r="I60" s="32"/>
    </row>
    <row r="61" spans="1:9" x14ac:dyDescent="0.2">
      <c r="A61" s="31"/>
      <c r="B61" s="31"/>
      <c r="C61" s="31"/>
      <c r="D61" s="33"/>
      <c r="E61" s="34"/>
      <c r="F61" s="31"/>
      <c r="G61" s="30"/>
      <c r="H61" s="31"/>
      <c r="I61" s="31"/>
    </row>
    <row r="62" spans="1:9" x14ac:dyDescent="0.2">
      <c r="A62" s="31"/>
      <c r="B62" s="31"/>
      <c r="C62" s="31"/>
      <c r="D62" s="33"/>
      <c r="E62" s="34"/>
      <c r="F62" s="31"/>
      <c r="G62" s="30"/>
      <c r="H62" s="31"/>
      <c r="I62" s="31"/>
    </row>
    <row r="63" spans="1:9" x14ac:dyDescent="0.2">
      <c r="A63" s="31"/>
      <c r="B63" s="31"/>
      <c r="C63" s="31"/>
      <c r="D63" s="33"/>
      <c r="E63" s="34" t="s">
        <v>179</v>
      </c>
      <c r="F63" s="31"/>
      <c r="G63" s="30">
        <v>246388.94</v>
      </c>
      <c r="H63" s="31"/>
      <c r="I63" s="31"/>
    </row>
    <row r="64" spans="1:9" ht="60" customHeight="1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ht="69.95" customHeight="1" x14ac:dyDescent="0.2">
      <c r="A65" s="24" t="s">
        <v>180</v>
      </c>
      <c r="B65" s="25"/>
      <c r="C65" s="25"/>
      <c r="D65" s="25"/>
      <c r="E65" s="25"/>
      <c r="F65" s="25"/>
      <c r="G65" s="25"/>
      <c r="H65" s="25"/>
      <c r="I65" s="25"/>
    </row>
  </sheetData>
  <mergeCells count="14">
    <mergeCell ref="E1:F1"/>
    <mergeCell ref="G1:H1"/>
    <mergeCell ref="A63:C63"/>
    <mergeCell ref="E63:F63"/>
    <mergeCell ref="G63:I63"/>
    <mergeCell ref="A65:I65"/>
    <mergeCell ref="F2:G2"/>
    <mergeCell ref="A3:I3"/>
    <mergeCell ref="A61:C61"/>
    <mergeCell ref="E61:F61"/>
    <mergeCell ref="G61:I61"/>
    <mergeCell ref="A62:C62"/>
    <mergeCell ref="E62:F62"/>
    <mergeCell ref="G62:I62"/>
  </mergeCells>
  <pageMargins left="0.5" right="0.5" top="1" bottom="1" header="0.5" footer="0.5"/>
  <pageSetup paperSize="9" scale="67" fitToHeight="0" orientation="landscape" r:id="rId1"/>
  <headerFooter>
    <oddHeader xml:space="preserve">&amp;L&amp;"Arial,Negrito"Ministério da Integração e do Desenvolvimento Regional - MIDR
Companhia de Desenvolvimento dos Vales do São Francisco e do Parnaíba
Área de Revitalização e Sustentabilidade Socioambiental &amp;C </oddHeader>
    <oddFooter xml:space="preserve">&amp;L &amp;C&amp;"Arial,Negrito"CODEVASF 7ªSR/PI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Allyson Benedito dos Santos</cp:lastModifiedBy>
  <cp:revision>0</cp:revision>
  <cp:lastPrinted>2024-10-04T21:15:56Z</cp:lastPrinted>
  <dcterms:created xsi:type="dcterms:W3CDTF">2024-10-04T21:12:04Z</dcterms:created>
  <dcterms:modified xsi:type="dcterms:W3CDTF">2024-11-08T20:56:56Z</dcterms:modified>
</cp:coreProperties>
</file>