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102-2024 - Sistema de irrigação\DIVULGAÇÃO\"/>
    </mc:Choice>
  </mc:AlternateContent>
  <xr:revisionPtr revIDLastSave="0" documentId="8_{B1AA1C89-6A9F-4918-8F04-2462737B967D}" xr6:coauthVersionLast="47" xr6:coauthVersionMax="47" xr10:uidLastSave="{00000000-0000-0000-0000-000000000000}"/>
  <bookViews>
    <workbookView xWindow="28680" yWindow="-120" windowWidth="29040" windowHeight="15720" tabRatio="850" activeTab="6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MINI_KIT-600-m²" sheetId="14" r:id="rId6"/>
    <sheet name="7-TOTALIZADOR" sheetId="6" r:id="rId7"/>
  </sheets>
  <definedNames>
    <definedName name="_xlnm._FilterDatabase" localSheetId="1" hidden="1">'2-MICROASPER-1-ha'!$A$8:$D$132</definedName>
    <definedName name="_xlnm._FilterDatabase" localSheetId="2" hidden="1">'3-MICROASPER-0.5-ha'!$A$8:$D$91</definedName>
    <definedName name="_xlnm._FilterDatabase" localSheetId="3" hidden="1">'4-GOTEJ-1-ha'!$A$8:$D$132</definedName>
    <definedName name="_xlnm._FilterDatabase" localSheetId="4" hidden="1">'5-GOTEJ-0.5-ha'!$A$8:$D$88</definedName>
    <definedName name="_xlnm._FilterDatabase" localSheetId="5" hidden="1">'6-MINI_KIT-600-m²'!$A$8:$D$60</definedName>
    <definedName name="_xlnm.Print_Area" localSheetId="0">'1-ASPER-1-ha'!$A$1:$F$69</definedName>
    <definedName name="_xlnm.Print_Area" localSheetId="1">'2-MICROASPER-1-ha'!$A$1:$F$132</definedName>
    <definedName name="_xlnm.Print_Area" localSheetId="2">'3-MICROASPER-0.5-ha'!$A$1:$F$91</definedName>
    <definedName name="_xlnm.Print_Area" localSheetId="3">'4-GOTEJ-1-ha'!$A$1:$F$132</definedName>
    <definedName name="_xlnm.Print_Area" localSheetId="4">'5-GOTEJ-0.5-ha'!$A$1:$F$88</definedName>
    <definedName name="_xlnm.Print_Area" localSheetId="5">'6-MINI_KIT-600-m²'!$A$1:$F$60</definedName>
    <definedName name="_xlnm.Print_Area" localSheetId="6">'7-TOTALIZADOR'!$A$1:$E$16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6" l="1"/>
  <c r="C14" i="6"/>
  <c r="C13" i="6"/>
  <c r="C12" i="6"/>
  <c r="C11" i="6"/>
  <c r="C10" i="6"/>
  <c r="F68" i="4"/>
  <c r="F67" i="4"/>
  <c r="F64" i="4"/>
  <c r="F63" i="4"/>
  <c r="F62" i="4"/>
  <c r="F61" i="4"/>
  <c r="F59" i="4"/>
  <c r="F58" i="4"/>
  <c r="F57" i="4"/>
  <c r="F55" i="4"/>
  <c r="F54" i="4"/>
  <c r="F53" i="4"/>
  <c r="F52" i="4"/>
  <c r="F51" i="4"/>
  <c r="F49" i="4"/>
  <c r="F48" i="4"/>
  <c r="F47" i="4"/>
  <c r="F46" i="4"/>
  <c r="F45" i="4"/>
  <c r="F44" i="4"/>
  <c r="F43" i="4"/>
  <c r="F42" i="4"/>
  <c r="F41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19" i="4"/>
  <c r="F18" i="4"/>
  <c r="F17" i="4"/>
  <c r="F16" i="4"/>
  <c r="F15" i="4"/>
  <c r="F14" i="4"/>
  <c r="F13" i="4"/>
  <c r="F131" i="5"/>
  <c r="F130" i="5"/>
  <c r="F129" i="5"/>
  <c r="F128" i="5"/>
  <c r="F127" i="5"/>
  <c r="F126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7" i="5"/>
  <c r="F66" i="5"/>
  <c r="F65" i="5"/>
  <c r="F64" i="5"/>
  <c r="F63" i="5"/>
  <c r="F62" i="5"/>
  <c r="F61" i="5"/>
  <c r="F60" i="5"/>
  <c r="F59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90" i="11"/>
  <c r="F89" i="11"/>
  <c r="F88" i="11"/>
  <c r="F87" i="11"/>
  <c r="F86" i="11"/>
  <c r="F84" i="11"/>
  <c r="F83" i="11"/>
  <c r="F82" i="11"/>
  <c r="F81" i="11"/>
  <c r="F80" i="11"/>
  <c r="F79" i="11"/>
  <c r="F78" i="11"/>
  <c r="F77" i="11"/>
  <c r="F75" i="11"/>
  <c r="F74" i="11"/>
  <c r="F73" i="11"/>
  <c r="F72" i="11"/>
  <c r="F71" i="11"/>
  <c r="F70" i="11"/>
  <c r="F69" i="11"/>
  <c r="F67" i="11"/>
  <c r="F66" i="11"/>
  <c r="F65" i="11"/>
  <c r="F62" i="11"/>
  <c r="F61" i="11"/>
  <c r="F60" i="11"/>
  <c r="F59" i="11"/>
  <c r="F58" i="11"/>
  <c r="F57" i="11"/>
  <c r="F56" i="11"/>
  <c r="F55" i="11"/>
  <c r="F54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31" i="12"/>
  <c r="F130" i="12"/>
  <c r="F129" i="12"/>
  <c r="F128" i="12"/>
  <c r="F127" i="12"/>
  <c r="F126" i="12"/>
  <c r="F124" i="12"/>
  <c r="F123" i="12"/>
  <c r="F122" i="12"/>
  <c r="F121" i="12"/>
  <c r="F120" i="12"/>
  <c r="F119" i="12"/>
  <c r="F118" i="12"/>
  <c r="F117" i="12"/>
  <c r="F116" i="12"/>
  <c r="F115" i="12"/>
  <c r="F114" i="12"/>
  <c r="F113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7" i="12"/>
  <c r="F66" i="12"/>
  <c r="F65" i="12"/>
  <c r="F64" i="12"/>
  <c r="F63" i="12"/>
  <c r="F62" i="12"/>
  <c r="F61" i="12"/>
  <c r="F60" i="12"/>
  <c r="F59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87" i="13"/>
  <c r="F86" i="13"/>
  <c r="F85" i="13"/>
  <c r="F84" i="13"/>
  <c r="F83" i="13"/>
  <c r="F81" i="13"/>
  <c r="F80" i="13"/>
  <c r="F79" i="13"/>
  <c r="F78" i="13"/>
  <c r="F77" i="13"/>
  <c r="F76" i="13"/>
  <c r="F75" i="13"/>
  <c r="F74" i="13"/>
  <c r="F72" i="13"/>
  <c r="F71" i="13"/>
  <c r="F70" i="13"/>
  <c r="F69" i="13"/>
  <c r="F68" i="13"/>
  <c r="F67" i="13"/>
  <c r="F66" i="13"/>
  <c r="F64" i="13"/>
  <c r="F63" i="13"/>
  <c r="F62" i="13"/>
  <c r="F59" i="13"/>
  <c r="F58" i="13"/>
  <c r="F57" i="13"/>
  <c r="F56" i="13"/>
  <c r="F55" i="13"/>
  <c r="F54" i="13"/>
  <c r="F53" i="13"/>
  <c r="F52" i="13"/>
  <c r="F51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59" i="14"/>
  <c r="F58" i="14"/>
  <c r="F56" i="14"/>
  <c r="F55" i="14"/>
  <c r="F54" i="14"/>
  <c r="F53" i="14"/>
  <c r="F52" i="14"/>
  <c r="F51" i="14"/>
  <c r="F50" i="14"/>
  <c r="F48" i="14"/>
  <c r="F47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60" i="14" l="1"/>
  <c r="D131" i="12" l="1"/>
  <c r="D128" i="12"/>
  <c r="D127" i="12"/>
  <c r="D126" i="12"/>
  <c r="D131" i="5"/>
  <c r="D128" i="5"/>
  <c r="D127" i="5"/>
  <c r="D126" i="5"/>
  <c r="A126" i="12" l="1"/>
  <c r="A127" i="12" s="1"/>
  <c r="A128" i="12" s="1"/>
  <c r="A129" i="12" s="1"/>
  <c r="A130" i="12" s="1"/>
  <c r="A131" i="12" s="1"/>
  <c r="A113" i="12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00" i="12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26" i="5"/>
  <c r="A113" i="5" l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7" i="5" s="1"/>
  <c r="A128" i="5" s="1"/>
  <c r="A129" i="5" s="1"/>
  <c r="A130" i="5" s="1"/>
  <c r="A131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" i="14" l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A11" i="13" l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1" i="13" s="1"/>
  <c r="A52" i="13" s="1"/>
  <c r="A53" i="13" s="1"/>
  <c r="A54" i="13" s="1"/>
  <c r="A55" i="13" s="1"/>
  <c r="A56" i="13" s="1"/>
  <c r="A57" i="13" s="1"/>
  <c r="A58" i="13" s="1"/>
  <c r="A59" i="13" s="1"/>
  <c r="A62" i="13" s="1"/>
  <c r="A63" i="13" s="1"/>
  <c r="A64" i="13" s="1"/>
  <c r="A66" i="13" s="1"/>
  <c r="A67" i="13" s="1"/>
  <c r="A68" i="13" s="1"/>
  <c r="A69" i="13" s="1"/>
  <c r="A70" i="13" s="1"/>
  <c r="A71" i="13" s="1"/>
  <c r="A72" i="13" s="1"/>
  <c r="A74" i="13" s="1"/>
  <c r="A75" i="13" s="1"/>
  <c r="A76" i="13" s="1"/>
  <c r="A77" i="13" s="1"/>
  <c r="A78" i="13" s="1"/>
  <c r="A79" i="13" s="1"/>
  <c r="A80" i="13" s="1"/>
  <c r="A81" i="13" s="1"/>
  <c r="A83" i="13" s="1"/>
  <c r="A84" i="13" s="1"/>
  <c r="A85" i="13" s="1"/>
  <c r="A86" i="13" l="1"/>
  <c r="A87" i="13" s="1"/>
  <c r="A59" i="12"/>
  <c r="A60" i="12" s="1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D15" i="6" l="1"/>
  <c r="E15" i="6" s="1"/>
  <c r="F88" i="13" l="1"/>
  <c r="D14" i="6" s="1"/>
  <c r="E14" i="6" s="1"/>
  <c r="F132" i="12" l="1"/>
  <c r="D13" i="6" s="1"/>
  <c r="E13" i="6" s="1"/>
  <c r="A54" i="11"/>
  <c r="A55" i="11" l="1"/>
  <c r="A56" i="11" s="1"/>
  <c r="A57" i="11" s="1"/>
  <c r="A58" i="11" s="1"/>
  <c r="A59" i="11" s="1"/>
  <c r="A60" i="11" s="1"/>
  <c r="A61" i="11" s="1"/>
  <c r="A62" i="11" s="1"/>
  <c r="A65" i="11" s="1"/>
  <c r="A66" i="11" s="1"/>
  <c r="A67" i="11" s="1"/>
  <c r="A69" i="11" s="1"/>
  <c r="A70" i="11" s="1"/>
  <c r="A71" i="11" s="1"/>
  <c r="A72" i="11" s="1"/>
  <c r="A73" i="11" s="1"/>
  <c r="A74" i="11" s="1"/>
  <c r="A75" i="11" s="1"/>
  <c r="A77" i="11" s="1"/>
  <c r="A78" i="11" s="1"/>
  <c r="A79" i="11" s="1"/>
  <c r="A80" i="11" s="1"/>
  <c r="A81" i="11" s="1"/>
  <c r="A82" i="11" s="1"/>
  <c r="A83" i="11" s="1"/>
  <c r="A84" i="11" s="1"/>
  <c r="A86" i="11" s="1"/>
  <c r="A87" i="11" s="1"/>
  <c r="A88" i="11" s="1"/>
  <c r="A89" i="11" s="1"/>
  <c r="A90" i="11" s="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9" i="5" l="1"/>
  <c r="F91" i="11" l="1"/>
  <c r="D12" i="6" s="1"/>
  <c r="E12" i="6" s="1"/>
  <c r="A60" i="5" l="1"/>
  <c r="A61" i="5" s="1"/>
  <c r="A62" i="5" s="1"/>
  <c r="A63" i="5" s="1"/>
  <c r="A64" i="5" s="1"/>
  <c r="A65" i="5" s="1"/>
  <c r="A66" i="5" s="1"/>
  <c r="A67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F132" i="5" l="1"/>
  <c r="D11" i="6" s="1"/>
  <c r="E11" i="6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F69" i="4" l="1"/>
  <c r="D10" i="6" s="1"/>
  <c r="E10" i="6" s="1"/>
  <c r="E1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<sst xmlns="http://schemas.openxmlformats.org/spreadsheetml/2006/main" count="1118" uniqueCount="352">
  <si>
    <t>ITEM</t>
  </si>
  <si>
    <t>UNID.</t>
  </si>
  <si>
    <t>MATERIAIS, EQUIPAMENTOS E SERVIÇOS</t>
  </si>
  <si>
    <t>m³</t>
  </si>
  <si>
    <t>DESCRIÇÃO</t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</si>
  <si>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</si>
  <si>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</si>
  <si>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</si>
  <si>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</si>
  <si>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</si>
  <si>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</si>
  <si>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</si>
  <si>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</si>
  <si>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</si>
  <si>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</si>
  <si>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</si>
  <si>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</si>
  <si>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</si>
  <si>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</si>
  <si>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</si>
  <si>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</si>
  <si>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</si>
  <si>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</si>
  <si>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</si>
  <si>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</si>
  <si>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</si>
  <si>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</si>
  <si>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</si>
  <si>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</si>
  <si>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</si>
  <si>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</si>
  <si>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</si>
  <si>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</si>
  <si>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</si>
  <si>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</si>
  <si>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</si>
  <si>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</si>
  <si>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</si>
  <si>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</si>
  <si>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</si>
  <si>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</si>
  <si>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</si>
  <si>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</si>
  <si>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</si>
  <si>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</si>
  <si>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</si>
  <si>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Motobomba centrífuga monofásica, 220 V, Pot. = 3,0 CV; rendimento ≥ 50%; altura manométrica = 43 mca; Q = 8,11 m³/h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</si>
  <si>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</si>
  <si>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</si>
  <si>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</si>
  <si>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</si>
  <si>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</si>
  <si>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</si>
  <si>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</si>
  <si>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</si>
  <si>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</si>
  <si>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</si>
  <si>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</si>
  <si>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</si>
  <si>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</si>
  <si>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</si>
  <si>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</si>
  <si>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</si>
  <si>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</si>
  <si>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</si>
  <si>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</si>
  <si>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</si>
  <si>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</si>
  <si>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</si>
  <si>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</si>
  <si>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</si>
  <si>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</si>
  <si>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</si>
  <si>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</si>
  <si>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</si>
  <si>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</si>
  <si>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</si>
  <si>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</si>
  <si>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</si>
  <si>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</si>
  <si>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</si>
  <si>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</si>
  <si>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</si>
  <si>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</si>
  <si>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</si>
  <si>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Luva soldável com rosca  PVC sold. 25 mm x 3/4" marrom</t>
  </si>
  <si>
    <t>Tê com redução PVC sold. Irrigação 50 mm x 25 mm</t>
  </si>
  <si>
    <t>Tê PVC sold. 25 mm marrom</t>
  </si>
  <si>
    <t>Tubo PVC sold. Agropecuário DN 25 mm PN 60</t>
  </si>
  <si>
    <t>Curva 90° PVC sold. 25 mm marrom</t>
  </si>
  <si>
    <t>Adaptador PVC sold. 25 mm x 3/4" marrom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</si>
  <si>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</si>
  <si>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</si>
  <si>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</si>
  <si>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</si>
  <si>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</si>
  <si>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</si>
  <si>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</si>
  <si>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</si>
  <si>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</si>
  <si>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</si>
  <si>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</si>
  <si>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</si>
  <si>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</si>
  <si>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</si>
  <si>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</si>
  <si>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</si>
  <si>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</si>
  <si>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</si>
  <si>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</si>
  <si>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</si>
  <si>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</si>
  <si>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</si>
  <si>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</si>
  <si>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</si>
  <si>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</si>
  <si>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</si>
  <si>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</si>
  <si>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</si>
  <si>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</si>
  <si>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</si>
  <si>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</si>
  <si>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</si>
  <si>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</si>
  <si>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</si>
  <si>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</si>
  <si>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</si>
  <si>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</si>
  <si>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</si>
  <si>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</si>
  <si>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</si>
  <si>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</si>
  <si>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</si>
  <si>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</si>
  <si>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</si>
  <si>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</si>
  <si>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</si>
  <si>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</si>
  <si>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</si>
  <si>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</si>
  <si>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</si>
  <si>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</si>
  <si>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</si>
  <si>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</si>
  <si>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</si>
  <si>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</si>
  <si>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</si>
  <si>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</si>
  <si>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</si>
  <si>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</si>
  <si>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</si>
  <si>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</si>
  <si>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</si>
  <si>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</si>
  <si>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</si>
  <si>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</si>
  <si>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</si>
  <si>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</si>
  <si>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</si>
  <si>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Motobomba Centrífuga (boster para fertirrigação) de  1/4 cv  de 220v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</si>
  <si>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220v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</si>
  <si>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</si>
  <si>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</si>
  <si>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</si>
  <si>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</si>
  <si>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</si>
  <si>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</si>
  <si>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</si>
  <si>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</si>
  <si>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</si>
  <si>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</si>
  <si>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</si>
  <si>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</si>
  <si>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</si>
  <si>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</si>
  <si>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</si>
  <si>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</si>
  <si>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</si>
  <si>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</si>
  <si>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</si>
  <si>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</si>
  <si>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</si>
  <si>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Motobomba: de motor de 1 cv de 220v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</si>
  <si>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</si>
  <si>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</si>
  <si>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</si>
  <si>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</si>
  <si>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</si>
  <si>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</si>
  <si>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</si>
  <si>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</si>
  <si>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</si>
  <si>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</si>
  <si>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</si>
  <si>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Motobomba Centrífuga (boster para fertirrigação) de  1/4 cv  de 220v (monofásico-fase/neutro); classe de isolamento B; partida direta; com regime de serviço contínuo, IP55, com  caracteristicas de vazão de mais de 4 m³/h para uma altura manométrica de 11 m.c.a  (Garantia mínima de 2 anos).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</si>
  <si>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</si>
  <si>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</si>
  <si>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</si>
  <si>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</si>
  <si>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</si>
  <si>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</si>
  <si>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Motobomba: de motor de 1 CV de 220v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</si>
  <si>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SISTEMA DE IRRIGAÇÃO - GOTEJAMENTO-0,5 ha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</si>
  <si>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</si>
  <si>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</si>
  <si>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</si>
  <si>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</si>
  <si>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</si>
  <si>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</si>
  <si>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</si>
  <si>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</si>
  <si>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</si>
  <si>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</si>
  <si>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</si>
  <si>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</si>
  <si>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</si>
  <si>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Curva longa de PVC sodável de 45° irriga. 32 mm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</si>
  <si>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</si>
  <si>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</si>
  <si>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</si>
  <si>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</si>
  <si>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</si>
  <si>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</si>
  <si>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</si>
  <si>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</si>
  <si>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</si>
  <si>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</si>
  <si>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</si>
  <si>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</si>
  <si>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</si>
  <si>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</si>
  <si>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</si>
  <si>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</si>
  <si>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</si>
  <si>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</si>
  <si>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PVC 25 mm sodável  irriga</t>
  </si>
  <si>
    <t>Tê de redução PVC 32mm x3/4" irriga LF.</t>
  </si>
  <si>
    <t>Bomba Periférica 1/2 Cv (370 watts) 220v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</si>
  <si>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</si>
  <si>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</si>
  <si>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</si>
  <si>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</si>
  <si>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</si>
  <si>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</si>
  <si>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</si>
  <si>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</si>
  <si>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</si>
  <si>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</si>
  <si>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Tubo de PELBD de diâmetro nominal mínimo 16 mm e PN30 (com espessura mínima de 1mm e tratamento contra  U.V. e oxidação). Garantia 10 anos.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</si>
  <si>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</si>
  <si>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</si>
  <si>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</si>
  <si>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</si>
  <si>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</si>
  <si>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</si>
  <si>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</si>
  <si>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</si>
  <si>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</si>
  <si>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</si>
  <si>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</si>
  <si>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</si>
  <si>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</si>
  <si>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</si>
  <si>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</si>
  <si>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</si>
  <si>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</si>
  <si>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</si>
  <si>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Contato auxiliar NA para contator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</si>
  <si>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</si>
  <si>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</si>
  <si>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</si>
  <si>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</si>
  <si>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</si>
  <si>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</si>
  <si>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</si>
  <si>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</si>
  <si>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</si>
  <si>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</si>
  <si>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</si>
  <si>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</si>
  <si>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</si>
  <si>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</si>
  <si>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</si>
  <si>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</si>
  <si>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</si>
  <si>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</si>
  <si>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</si>
  <si>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</si>
  <si>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</si>
  <si>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</si>
  <si>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</si>
  <si>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</si>
  <si>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</si>
  <si>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</si>
  <si>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</si>
  <si>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</si>
  <si>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</si>
  <si>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</si>
  <si>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</si>
  <si>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</si>
  <si>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</si>
  <si>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</si>
  <si>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</si>
  <si>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</si>
  <si>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</si>
  <si>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</si>
  <si>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</si>
  <si>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</si>
  <si>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</si>
  <si>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</si>
  <si>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</si>
  <si>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</si>
  <si>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</si>
  <si>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</si>
  <si>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</si>
  <si>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</si>
  <si>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</si>
  <si>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</si>
  <si>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</si>
  <si>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Disjuntor monopolar para trilho DIN (mini disjuntor) para correntes de 10A, curva C, 60 Hz, capacidade de interrupção em curto-circuito 3 kA ou superior</t>
  </si>
  <si>
    <t>Minicontator, com capacidade de corrente até 9A (em regime AC-3), contato auxiliar integrado e bobina em corrente alternada (220 V)</t>
  </si>
  <si>
    <t>Relé de sobrecarga para minicontator ajustável até 8A, conforme aplicação, com montagem direta nos contatores</t>
  </si>
  <si>
    <t>Relé de sobrecarga para minicontator ajustável até 2,8A, conforme aplicação, com montagem direta nos contatores</t>
  </si>
  <si>
    <t>Relé eletrônico/digital monitor de tensão monofásico, com funcionalidade de subtensão e sobretensão, ajustes através de trimpot no relé, LED indicativo de funcionamento, 220 V, 60 Hz, com 2 contatos reversíveis</t>
  </si>
  <si>
    <t>Relé temporizador, alimentação 220V, 1 saída a relé, com função de pulso na energização, ajustável de 1 segundo a 100 horas, ajuste por trimpots no relé</t>
  </si>
  <si>
    <t>Botão de emergência tipo cogumelo, com trava e retorno com mola, para furos 22mm, 1 NF, 220V, vermelho</t>
  </si>
  <si>
    <t>Chave seletora de 3 posições para furos 22mm, 2 NA, completa, 220V</t>
  </si>
  <si>
    <t>Sinalizador luminoso para furos de 22 mm, iluminação LED, vermelho, 220V</t>
  </si>
  <si>
    <t>Placa de identificação (plaqueta de identificação) fabricada em ABS ou acrílico para painéis elétricos, fixação por adesivo, expessura mínima de 1,5 mmm resistente ao tempo, formato conforme aplicação</t>
  </si>
  <si>
    <t>Cabo de cobre flexível, classe 4 ou 5, isolação em PVC 70º C, cobertura em PVC-ST1, antichama, 0,6/1 kV, seção de 16 mm² (cor preta)</t>
  </si>
  <si>
    <t>Cabo de cobre flexível, classe 4 ou 5, isolação em PVC 70º C, cobertura em PVC-ST1, antichama, 0,6/1 kV, seção de 16 mm² (cor azul)</t>
  </si>
  <si>
    <t>Cabo de cobre flexível, classe 4 ou 5, isolação em PVC 70º C, cobertura em PVC-ST1, antichama, 0,6/1 kV, seção de 16 mm² (cor verde)</t>
  </si>
  <si>
    <t xml:space="preserve">Sistema de irrigação por aspersão, malha fixa, com abrigo para o conjunto
motobomba e capacidade para irrigar área de 1,0 hectare, para a tensão nominal de 220V. </t>
  </si>
  <si>
    <t xml:space="preserve">Sistema de Irrigação localizada, por microaspersão, com sistema de filtragem e fertirrigação, com capacidade para irrigar área de 1,0 hectare, para a tensão nominal de 220V. </t>
  </si>
  <si>
    <t xml:space="preserve">Sistema de Irrigação localizada, por microaspersão, com sistema de filtragem e fertirrigação, com capacidade para irrigar área de 0,5 hectare, para a tensão nominal de 220V. </t>
  </si>
  <si>
    <t xml:space="preserve">Sistema de Irrigação localizada, por gotejamento, com sistema de filtragem e fertirrigação, com capacidade para irrigar área de 1,0 hectare, para a tensão nominal de 220V. </t>
  </si>
  <si>
    <t xml:space="preserve">Sistema de Irrigação localizada, por gotejamento, com sistema de filtragem e fertirrigação, com capacidade para irrigar área de 0,5 hectare, para a tensão nominal de 220V. </t>
  </si>
  <si>
    <t xml:space="preserve">Minikit de irrigação com capacidade para 600 m2 de horta, 1.260 m2 de culturas temporárias ou 5.400 m2 de fruticultura, para a tensão nominal de 220V. </t>
  </si>
  <si>
    <t>ALIMENTAÇÃO DO QUADRO</t>
  </si>
  <si>
    <t>Disjuntor Diferencial Residual (DDR), bipolar CA, corrente nominal de 10A,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</si>
  <si>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</si>
  <si>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Cabo de cobre flexível, classe 4 ou 5, isolação em PVC 70º C, cobertura em PVC-ST1, antichama, 0,6/1 kV, seção de 4 mm² (cor preta)</t>
  </si>
  <si>
    <t>Cabo de cobre flexível, classe 4 ou 5, isolação em PVC 70º C, cobertura em PVC-ST1, antichama, 0,6/1 kV, seção de 4 mm² (cor azul)</t>
  </si>
  <si>
    <t>Cabo de cobre flexível, classe 4 ou 5, isolação em PVC 70º C, cobertura em PVC-ST1, antichama, 0,6/1 kV, seção de 4 mm² (cor verde)</t>
  </si>
  <si>
    <t>Eletroduto corrugado tipo PEAD, 1"</t>
  </si>
  <si>
    <t>Abraçadeira tipo D, 1" e cunha de fixação</t>
  </si>
  <si>
    <t>Conector reto com arruela para eletroduto 1"</t>
  </si>
  <si>
    <t>QUANT.
(A)</t>
  </si>
  <si>
    <t>PREÇO (R$)
(B)</t>
  </si>
  <si>
    <t>TOTAL (R$)
(C) = (AxB)</t>
  </si>
  <si>
    <t>PLANILHA ORÇAMENTÁRIA-10ª SUPERINTENDÊNCIA REGIONAL</t>
  </si>
  <si>
    <t>PLANILHA ORÇAMENTÁRIA-10ª SUPERINTENDÊNCIA REGIONAL -TOTALIZADOR (COTA DE ATÉ 25% - RESERVADA PARA ME/EPP)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</si>
</sst>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1038225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1228725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1257300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1247775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1238250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1171575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5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1362075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"/>
  <sheetViews>
    <sheetView view="pageBreakPreview" topLeftCell="A64" zoomScale="80" zoomScaleNormal="352" zoomScaleSheetLayoutView="80" workbookViewId="0">
      <selection activeCell="A69" sqref="A69:E69"/>
    </sheetView>
  </sheetViews>
  <sheetFormatPr defaultRowHeight="15.75" x14ac:dyDescent="0.25"/>
  <cols>
    <col min="1" max="1" width="17.85546875" style="1" customWidth="1"/>
    <col min="2" max="2" width="75.8554687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5</v>
      </c>
    </row>
    <row r="2" spans="1:6" x14ac:dyDescent="0.25">
      <c r="B2" s="2" t="s">
        <v>10</v>
      </c>
    </row>
    <row r="3" spans="1:6" x14ac:dyDescent="0.25">
      <c r="B3" s="2" t="s">
        <v>6</v>
      </c>
    </row>
    <row r="4" spans="1:6" x14ac:dyDescent="0.25">
      <c r="B4" s="4"/>
      <c r="C4" s="4"/>
      <c r="D4" s="4"/>
    </row>
    <row r="5" spans="1:6" x14ac:dyDescent="0.25">
      <c r="A5" s="45" t="s">
        <v>350</v>
      </c>
      <c r="B5" s="45"/>
      <c r="C5" s="45"/>
      <c r="D5" s="45"/>
      <c r="E5" s="45"/>
      <c r="F5" s="45"/>
    </row>
    <row r="6" spans="1:6" x14ac:dyDescent="0.25">
      <c r="A6" s="46" t="s">
        <v>239</v>
      </c>
      <c r="B6" s="46"/>
      <c r="C6" s="46"/>
      <c r="D6" s="46"/>
      <c r="E6" s="46"/>
      <c r="F6" s="46"/>
    </row>
    <row r="7" spans="1:6" x14ac:dyDescent="0.25">
      <c r="A7" s="45" t="s">
        <v>2</v>
      </c>
      <c r="B7" s="45"/>
      <c r="C7" s="45"/>
      <c r="D7" s="45"/>
      <c r="E7" s="45"/>
      <c r="F7" s="45"/>
    </row>
    <row r="8" spans="1:6" ht="16.5" thickBot="1" x14ac:dyDescent="0.3"/>
    <row r="9" spans="1:6" ht="78" customHeight="1" thickBot="1" x14ac:dyDescent="0.3">
      <c r="A9" s="51" t="s">
        <v>0</v>
      </c>
      <c r="B9" s="51" t="s">
        <v>4</v>
      </c>
      <c r="C9" s="51" t="s">
        <v>1</v>
      </c>
      <c r="D9" s="52" t="s">
        <v>347</v>
      </c>
      <c r="E9" s="53" t="s">
        <v>348</v>
      </c>
      <c r="F9" s="47" t="s">
        <v>349</v>
      </c>
    </row>
    <row r="10" spans="1:6" ht="80.25" customHeight="1" thickBot="1" x14ac:dyDescent="0.3">
      <c r="A10" s="51"/>
      <c r="B10" s="51"/>
      <c r="C10" s="51"/>
      <c r="D10" s="51"/>
      <c r="E10" s="54"/>
      <c r="F10" s="47"/>
    </row>
    <row r="11" spans="1:6" ht="16.5" thickBot="1" x14ac:dyDescent="0.3">
      <c r="A11" s="48" t="s">
        <v>11</v>
      </c>
      <c r="B11" s="49"/>
      <c r="C11" s="49"/>
      <c r="D11" s="50"/>
      <c r="E11" s="21"/>
      <c r="F11" s="11"/>
    </row>
    <row r="12" spans="1:6" ht="16.5" thickBot="1" x14ac:dyDescent="0.3">
      <c r="A12" s="48" t="s">
        <v>12</v>
      </c>
      <c r="B12" s="49"/>
      <c r="C12" s="49"/>
      <c r="D12" s="49"/>
      <c r="E12" s="49"/>
      <c r="F12" s="50"/>
    </row>
    <row r="13" spans="1:6" ht="24" customHeight="1" thickBot="1" x14ac:dyDescent="0.3">
      <c r="A13" s="13" t="s">
        <v>13</v>
      </c>
      <c r="B13" s="14" t="s">
        <v>19</v>
      </c>
      <c r="C13" s="13" t="s">
        <v>20</v>
      </c>
      <c r="D13" s="13">
        <v>3</v>
      </c>
      <c r="E13" s="12"/>
      <c r="F13" s="9">
        <f>D13*E13</f>
        <v>0</v>
      </c>
    </row>
    <row r="14" spans="1:6" ht="24.75" customHeight="1" thickBot="1" x14ac:dyDescent="0.3">
      <c r="A14" s="13" t="s">
        <v>14</v>
      </c>
      <c r="B14" s="14" t="s">
        <v>21</v>
      </c>
      <c r="C14" s="13" t="s">
        <v>22</v>
      </c>
      <c r="D14" s="13">
        <v>1</v>
      </c>
      <c r="E14" s="12"/>
      <c r="F14" s="9">
        <f t="shared" ref="F14:F19" si="0">D14*E14</f>
        <v>0</v>
      </c>
    </row>
    <row r="15" spans="1:6" ht="21" customHeight="1" thickBot="1" x14ac:dyDescent="0.3">
      <c r="A15" s="13" t="s">
        <v>15</v>
      </c>
      <c r="B15" s="14" t="s">
        <v>23</v>
      </c>
      <c r="C15" s="13" t="s">
        <v>22</v>
      </c>
      <c r="D15" s="13">
        <v>1</v>
      </c>
      <c r="E15" s="12"/>
      <c r="F15" s="9">
        <f t="shared" si="0"/>
        <v>0</v>
      </c>
    </row>
    <row r="16" spans="1:6" ht="26.25" customHeight="1" thickBot="1" x14ac:dyDescent="0.3">
      <c r="A16" s="13" t="s">
        <v>16</v>
      </c>
      <c r="B16" s="14" t="s">
        <v>24</v>
      </c>
      <c r="C16" s="13" t="s">
        <v>22</v>
      </c>
      <c r="D16" s="15">
        <v>1</v>
      </c>
      <c r="E16" s="12"/>
      <c r="F16" s="9">
        <f t="shared" si="0"/>
        <v>0</v>
      </c>
    </row>
    <row r="17" spans="1:6" ht="24" customHeight="1" thickBot="1" x14ac:dyDescent="0.3">
      <c r="A17" s="13" t="s">
        <v>17</v>
      </c>
      <c r="B17" s="10" t="s">
        <v>25</v>
      </c>
      <c r="C17" s="13" t="s">
        <v>22</v>
      </c>
      <c r="D17" s="15">
        <v>1</v>
      </c>
      <c r="E17" s="12"/>
      <c r="F17" s="9">
        <f t="shared" si="0"/>
        <v>0</v>
      </c>
    </row>
    <row r="18" spans="1:6" ht="24.75" customHeight="1" thickBot="1" x14ac:dyDescent="0.3">
      <c r="A18" s="13" t="s">
        <v>17</v>
      </c>
      <c r="B18" s="10" t="s">
        <v>26</v>
      </c>
      <c r="C18" s="13" t="s">
        <v>22</v>
      </c>
      <c r="D18" s="13">
        <v>1</v>
      </c>
      <c r="E18" s="12"/>
      <c r="F18" s="9">
        <f t="shared" si="0"/>
        <v>0</v>
      </c>
    </row>
    <row r="19" spans="1:6" ht="27" customHeight="1" thickBot="1" x14ac:dyDescent="0.3">
      <c r="A19" s="13" t="s">
        <v>18</v>
      </c>
      <c r="B19" s="10" t="s">
        <v>27</v>
      </c>
      <c r="C19" s="13" t="s">
        <v>22</v>
      </c>
      <c r="D19" s="13">
        <v>1</v>
      </c>
      <c r="E19" s="12"/>
      <c r="F19" s="9">
        <f t="shared" si="0"/>
        <v>0</v>
      </c>
    </row>
    <row r="20" spans="1:6" ht="18.75" customHeight="1" thickBot="1" x14ac:dyDescent="0.3">
      <c r="A20" s="48" t="s">
        <v>28</v>
      </c>
      <c r="B20" s="49"/>
      <c r="C20" s="49"/>
      <c r="D20" s="49"/>
      <c r="E20" s="49"/>
      <c r="F20" s="50"/>
    </row>
    <row r="21" spans="1:6" ht="38.25" customHeight="1" thickBot="1" x14ac:dyDescent="0.3">
      <c r="A21" s="13" t="s">
        <v>29</v>
      </c>
      <c r="B21" s="10" t="s">
        <v>46</v>
      </c>
      <c r="C21" s="13" t="s">
        <v>22</v>
      </c>
      <c r="D21" s="13">
        <v>1</v>
      </c>
      <c r="E21" s="12"/>
      <c r="F21" s="9">
        <f t="shared" ref="F21:F36" si="1">D21*E21</f>
        <v>0</v>
      </c>
    </row>
    <row r="22" spans="1:6" ht="24" customHeight="1" thickBot="1" x14ac:dyDescent="0.3">
      <c r="A22" s="8" t="s">
        <v>30</v>
      </c>
      <c r="B22" s="10" t="s">
        <v>47</v>
      </c>
      <c r="C22" s="13" t="s">
        <v>22</v>
      </c>
      <c r="D22" s="13">
        <v>1</v>
      </c>
      <c r="E22" s="12"/>
      <c r="F22" s="9">
        <f t="shared" si="1"/>
        <v>0</v>
      </c>
    </row>
    <row r="23" spans="1:6" ht="24.75" customHeight="1" thickBot="1" x14ac:dyDescent="0.3">
      <c r="A23" s="8" t="s">
        <v>31</v>
      </c>
      <c r="B23" s="10" t="s">
        <v>48</v>
      </c>
      <c r="C23" s="13" t="s">
        <v>22</v>
      </c>
      <c r="D23" s="13">
        <v>1</v>
      </c>
      <c r="E23" s="12"/>
      <c r="F23" s="9">
        <f t="shared" si="1"/>
        <v>0</v>
      </c>
    </row>
    <row r="24" spans="1:6" ht="27" customHeight="1" thickBot="1" x14ac:dyDescent="0.3">
      <c r="A24" s="8" t="s">
        <v>32</v>
      </c>
      <c r="B24" s="10" t="s">
        <v>25</v>
      </c>
      <c r="C24" s="13" t="s">
        <v>22</v>
      </c>
      <c r="D24" s="26">
        <v>1</v>
      </c>
      <c r="E24" s="12"/>
      <c r="F24" s="9">
        <f t="shared" si="1"/>
        <v>0</v>
      </c>
    </row>
    <row r="25" spans="1:6" ht="24.75" customHeight="1" thickBot="1" x14ac:dyDescent="0.3">
      <c r="A25" s="8" t="s">
        <v>33</v>
      </c>
      <c r="B25" s="35" t="s">
        <v>49</v>
      </c>
      <c r="C25" s="13" t="s">
        <v>22</v>
      </c>
      <c r="D25" s="27">
        <v>1</v>
      </c>
      <c r="E25" s="12"/>
      <c r="F25" s="9">
        <f t="shared" si="1"/>
        <v>0</v>
      </c>
    </row>
    <row r="26" spans="1:6" s="5" customFormat="1" ht="23.25" customHeight="1" thickBot="1" x14ac:dyDescent="0.3">
      <c r="A26" s="13" t="s">
        <v>34</v>
      </c>
      <c r="B26" s="10" t="s">
        <v>23</v>
      </c>
      <c r="C26" s="13" t="s">
        <v>22</v>
      </c>
      <c r="D26" s="27">
        <v>2</v>
      </c>
      <c r="E26" s="12"/>
      <c r="F26" s="9">
        <f t="shared" si="1"/>
        <v>0</v>
      </c>
    </row>
    <row r="27" spans="1:6" ht="21" customHeight="1" thickBot="1" x14ac:dyDescent="0.3">
      <c r="A27" s="8" t="s">
        <v>35</v>
      </c>
      <c r="B27" s="10" t="s">
        <v>50</v>
      </c>
      <c r="C27" s="13" t="s">
        <v>22</v>
      </c>
      <c r="D27" s="13">
        <v>1</v>
      </c>
      <c r="E27" s="12"/>
      <c r="F27" s="9">
        <f t="shared" si="1"/>
        <v>0</v>
      </c>
    </row>
    <row r="28" spans="1:6" ht="22.5" customHeight="1" thickBot="1" x14ac:dyDescent="0.3">
      <c r="A28" s="8" t="s">
        <v>36</v>
      </c>
      <c r="B28" s="10" t="s">
        <v>51</v>
      </c>
      <c r="C28" s="13" t="s">
        <v>22</v>
      </c>
      <c r="D28" s="13">
        <v>2</v>
      </c>
      <c r="E28" s="12"/>
      <c r="F28" s="9">
        <f t="shared" si="1"/>
        <v>0</v>
      </c>
    </row>
    <row r="29" spans="1:6" ht="21.75" customHeight="1" thickBot="1" x14ac:dyDescent="0.3">
      <c r="A29" s="8" t="s">
        <v>37</v>
      </c>
      <c r="B29" s="10" t="s">
        <v>52</v>
      </c>
      <c r="C29" s="13" t="s">
        <v>22</v>
      </c>
      <c r="D29" s="13">
        <v>1</v>
      </c>
      <c r="E29" s="12"/>
      <c r="F29" s="9">
        <f t="shared" si="1"/>
        <v>0</v>
      </c>
    </row>
    <row r="30" spans="1:6" ht="25.5" customHeight="1" thickBot="1" x14ac:dyDescent="0.3">
      <c r="A30" s="8" t="s">
        <v>38</v>
      </c>
      <c r="B30" s="10" t="s">
        <v>53</v>
      </c>
      <c r="C30" s="13" t="s">
        <v>22</v>
      </c>
      <c r="D30" s="13">
        <v>1</v>
      </c>
      <c r="E30" s="12"/>
      <c r="F30" s="9">
        <f t="shared" si="1"/>
        <v>0</v>
      </c>
    </row>
    <row r="31" spans="1:6" ht="26.25" customHeight="1" thickBot="1" x14ac:dyDescent="0.3">
      <c r="A31" s="8" t="s">
        <v>39</v>
      </c>
      <c r="B31" s="10" t="s">
        <v>54</v>
      </c>
      <c r="C31" s="13" t="s">
        <v>22</v>
      </c>
      <c r="D31" s="13">
        <v>1</v>
      </c>
      <c r="E31" s="12"/>
      <c r="F31" s="9">
        <f t="shared" si="1"/>
        <v>0</v>
      </c>
    </row>
    <row r="32" spans="1:6" s="5" customFormat="1" ht="21.75" customHeight="1" thickBot="1" x14ac:dyDescent="0.3">
      <c r="A32" s="13" t="s">
        <v>40</v>
      </c>
      <c r="B32" s="10" t="s">
        <v>55</v>
      </c>
      <c r="C32" s="13" t="s">
        <v>22</v>
      </c>
      <c r="D32" s="13">
        <v>1</v>
      </c>
      <c r="E32" s="12"/>
      <c r="F32" s="9">
        <f t="shared" si="1"/>
        <v>0</v>
      </c>
    </row>
    <row r="33" spans="1:6" ht="37.5" customHeight="1" thickBot="1" x14ac:dyDescent="0.3">
      <c r="A33" s="8" t="s">
        <v>41</v>
      </c>
      <c r="B33" s="10" t="s">
        <v>56</v>
      </c>
      <c r="C33" s="13" t="s">
        <v>20</v>
      </c>
      <c r="D33" s="13">
        <v>75</v>
      </c>
      <c r="E33" s="12"/>
      <c r="F33" s="9">
        <f t="shared" si="1"/>
        <v>0</v>
      </c>
    </row>
    <row r="34" spans="1:6" ht="24" customHeight="1" thickBot="1" x14ac:dyDescent="0.3">
      <c r="A34" s="8" t="s">
        <v>42</v>
      </c>
      <c r="B34" s="10" t="s">
        <v>57</v>
      </c>
      <c r="C34" s="13" t="s">
        <v>22</v>
      </c>
      <c r="D34" s="13">
        <v>1</v>
      </c>
      <c r="E34" s="12"/>
      <c r="F34" s="9">
        <f t="shared" si="1"/>
        <v>0</v>
      </c>
    </row>
    <row r="35" spans="1:6" ht="24" customHeight="1" thickBot="1" x14ac:dyDescent="0.3">
      <c r="A35" s="8" t="s">
        <v>43</v>
      </c>
      <c r="B35" s="10" t="s">
        <v>58</v>
      </c>
      <c r="C35" s="13" t="s">
        <v>22</v>
      </c>
      <c r="D35" s="13">
        <v>1</v>
      </c>
      <c r="E35" s="12"/>
      <c r="F35" s="9">
        <f t="shared" si="1"/>
        <v>0</v>
      </c>
    </row>
    <row r="36" spans="1:6" ht="25.5" customHeight="1" thickBot="1" x14ac:dyDescent="0.3">
      <c r="A36" s="8" t="s">
        <v>44</v>
      </c>
      <c r="B36" s="10" t="s">
        <v>59</v>
      </c>
      <c r="C36" s="13" t="s">
        <v>22</v>
      </c>
      <c r="D36" s="13">
        <v>1</v>
      </c>
      <c r="E36" s="12"/>
      <c r="F36" s="9">
        <f t="shared" si="1"/>
        <v>0</v>
      </c>
    </row>
    <row r="37" spans="1:6" ht="18" customHeight="1" thickBot="1" x14ac:dyDescent="0.3">
      <c r="A37" s="48" t="s">
        <v>45</v>
      </c>
      <c r="B37" s="49"/>
      <c r="C37" s="49"/>
      <c r="D37" s="49"/>
      <c r="E37" s="49"/>
      <c r="F37" s="50"/>
    </row>
    <row r="38" spans="1:6" ht="25.5" customHeight="1" thickBot="1" x14ac:dyDescent="0.3">
      <c r="A38" s="8" t="s">
        <v>60</v>
      </c>
      <c r="B38" s="10" t="s">
        <v>19</v>
      </c>
      <c r="C38" s="13" t="s">
        <v>20</v>
      </c>
      <c r="D38" s="13">
        <v>162</v>
      </c>
      <c r="E38" s="12"/>
      <c r="F38" s="9">
        <f t="shared" ref="F38:F39" si="2">D38*E38</f>
        <v>0</v>
      </c>
    </row>
    <row r="39" spans="1:6" ht="24.75" customHeight="1" thickBot="1" x14ac:dyDescent="0.3">
      <c r="A39" s="8" t="s">
        <v>61</v>
      </c>
      <c r="B39" s="10" t="s">
        <v>82</v>
      </c>
      <c r="C39" s="13" t="s">
        <v>22</v>
      </c>
      <c r="D39" s="13">
        <v>3</v>
      </c>
      <c r="E39" s="12"/>
      <c r="F39" s="9">
        <f t="shared" si="2"/>
        <v>0</v>
      </c>
    </row>
    <row r="40" spans="1:6" ht="22.5" customHeight="1" thickBot="1" x14ac:dyDescent="0.3">
      <c r="A40" s="48" t="s">
        <v>62</v>
      </c>
      <c r="B40" s="49"/>
      <c r="C40" s="49"/>
      <c r="D40" s="49"/>
      <c r="E40" s="49"/>
      <c r="F40" s="50"/>
    </row>
    <row r="41" spans="1:6" ht="28.5" customHeight="1" thickBot="1" x14ac:dyDescent="0.3">
      <c r="A41" s="8" t="s">
        <v>63</v>
      </c>
      <c r="B41" s="10" t="s">
        <v>19</v>
      </c>
      <c r="C41" s="13" t="s">
        <v>20</v>
      </c>
      <c r="D41" s="13">
        <v>105</v>
      </c>
      <c r="E41" s="12"/>
      <c r="F41" s="9">
        <f t="shared" ref="F41:F49" si="3">D41*E41</f>
        <v>0</v>
      </c>
    </row>
    <row r="42" spans="1:6" ht="25.5" customHeight="1" thickBot="1" x14ac:dyDescent="0.3">
      <c r="A42" s="8" t="s">
        <v>64</v>
      </c>
      <c r="B42" s="10" t="s">
        <v>24</v>
      </c>
      <c r="C42" s="13" t="s">
        <v>22</v>
      </c>
      <c r="D42" s="13">
        <v>7</v>
      </c>
      <c r="E42" s="12"/>
      <c r="F42" s="9">
        <f t="shared" si="3"/>
        <v>0</v>
      </c>
    </row>
    <row r="43" spans="1:6" ht="29.25" customHeight="1" thickBot="1" x14ac:dyDescent="0.3">
      <c r="A43" s="8" t="s">
        <v>65</v>
      </c>
      <c r="B43" s="10" t="s">
        <v>49</v>
      </c>
      <c r="C43" s="13" t="s">
        <v>22</v>
      </c>
      <c r="D43" s="13">
        <v>5</v>
      </c>
      <c r="E43" s="12"/>
      <c r="F43" s="9">
        <f t="shared" si="3"/>
        <v>0</v>
      </c>
    </row>
    <row r="44" spans="1:6" ht="27" customHeight="1" thickBot="1" x14ac:dyDescent="0.3">
      <c r="A44" s="8" t="s">
        <v>66</v>
      </c>
      <c r="B44" s="10" t="s">
        <v>83</v>
      </c>
      <c r="C44" s="13" t="s">
        <v>22</v>
      </c>
      <c r="D44" s="13">
        <v>9</v>
      </c>
      <c r="E44" s="12"/>
      <c r="F44" s="9">
        <f t="shared" si="3"/>
        <v>0</v>
      </c>
    </row>
    <row r="45" spans="1:6" ht="28.5" customHeight="1" thickBot="1" x14ac:dyDescent="0.3">
      <c r="A45" s="8" t="s">
        <v>67</v>
      </c>
      <c r="B45" s="10" t="s">
        <v>84</v>
      </c>
      <c r="C45" s="13" t="s">
        <v>22</v>
      </c>
      <c r="D45" s="13">
        <v>10</v>
      </c>
      <c r="E45" s="12"/>
      <c r="F45" s="9">
        <f t="shared" si="3"/>
        <v>0</v>
      </c>
    </row>
    <row r="46" spans="1:6" s="5" customFormat="1" ht="24" customHeight="1" thickBot="1" x14ac:dyDescent="0.3">
      <c r="A46" s="13" t="s">
        <v>68</v>
      </c>
      <c r="B46" s="10" t="s">
        <v>85</v>
      </c>
      <c r="C46" s="13" t="s">
        <v>22</v>
      </c>
      <c r="D46" s="13">
        <v>5</v>
      </c>
      <c r="E46" s="12"/>
      <c r="F46" s="9">
        <f t="shared" si="3"/>
        <v>0</v>
      </c>
    </row>
    <row r="47" spans="1:6" s="5" customFormat="1" ht="23.25" customHeight="1" thickBot="1" x14ac:dyDescent="0.3">
      <c r="A47" s="13" t="s">
        <v>69</v>
      </c>
      <c r="B47" s="10" t="s">
        <v>55</v>
      </c>
      <c r="C47" s="13" t="s">
        <v>22</v>
      </c>
      <c r="D47" s="13">
        <v>5</v>
      </c>
      <c r="E47" s="12"/>
      <c r="F47" s="9">
        <f t="shared" si="3"/>
        <v>0</v>
      </c>
    </row>
    <row r="48" spans="1:6" ht="21.75" customHeight="1" thickBot="1" x14ac:dyDescent="0.3">
      <c r="A48" s="8" t="s">
        <v>70</v>
      </c>
      <c r="B48" s="10" t="s">
        <v>86</v>
      </c>
      <c r="C48" s="13" t="s">
        <v>22</v>
      </c>
      <c r="D48" s="13">
        <v>10</v>
      </c>
      <c r="E48" s="12"/>
      <c r="F48" s="9">
        <f t="shared" si="3"/>
        <v>0</v>
      </c>
    </row>
    <row r="49" spans="1:6" ht="24" customHeight="1" thickBot="1" x14ac:dyDescent="0.3">
      <c r="A49" s="8" t="s">
        <v>71</v>
      </c>
      <c r="B49" s="10" t="s">
        <v>87</v>
      </c>
      <c r="C49" s="13" t="s">
        <v>22</v>
      </c>
      <c r="D49" s="13">
        <v>5</v>
      </c>
      <c r="E49" s="12"/>
      <c r="F49" s="9">
        <f t="shared" si="3"/>
        <v>0</v>
      </c>
    </row>
    <row r="50" spans="1:6" ht="20.25" customHeight="1" thickBot="1" x14ac:dyDescent="0.3">
      <c r="A50" s="48" t="s">
        <v>72</v>
      </c>
      <c r="B50" s="49"/>
      <c r="C50" s="49"/>
      <c r="D50" s="49"/>
      <c r="E50" s="49"/>
      <c r="F50" s="50"/>
    </row>
    <row r="51" spans="1:6" s="5" customFormat="1" ht="23.25" customHeight="1" thickBot="1" x14ac:dyDescent="0.3">
      <c r="A51" s="13" t="s">
        <v>73</v>
      </c>
      <c r="B51" s="10" t="s">
        <v>88</v>
      </c>
      <c r="C51" s="13" t="s">
        <v>20</v>
      </c>
      <c r="D51" s="13">
        <v>870</v>
      </c>
      <c r="E51" s="12"/>
      <c r="F51" s="9">
        <f t="shared" ref="F51:F55" si="4">D51*E51</f>
        <v>0</v>
      </c>
    </row>
    <row r="52" spans="1:6" ht="20.25" customHeight="1" thickBot="1" x14ac:dyDescent="0.3">
      <c r="A52" s="8" t="s">
        <v>74</v>
      </c>
      <c r="B52" s="10" t="s">
        <v>87</v>
      </c>
      <c r="C52" s="13" t="s">
        <v>22</v>
      </c>
      <c r="D52" s="13">
        <v>50</v>
      </c>
      <c r="E52" s="12"/>
      <c r="F52" s="9">
        <f t="shared" si="4"/>
        <v>0</v>
      </c>
    </row>
    <row r="53" spans="1:6" ht="23.25" customHeight="1" thickBot="1" x14ac:dyDescent="0.3">
      <c r="A53" s="8" t="s">
        <v>75</v>
      </c>
      <c r="B53" s="10" t="s">
        <v>89</v>
      </c>
      <c r="C53" s="13" t="s">
        <v>22</v>
      </c>
      <c r="D53" s="13">
        <v>20</v>
      </c>
      <c r="E53" s="12"/>
      <c r="F53" s="9">
        <f t="shared" si="4"/>
        <v>0</v>
      </c>
    </row>
    <row r="54" spans="1:6" ht="25.5" customHeight="1" thickBot="1" x14ac:dyDescent="0.3">
      <c r="A54" s="8" t="s">
        <v>76</v>
      </c>
      <c r="B54" s="10" t="s">
        <v>90</v>
      </c>
      <c r="C54" s="13" t="s">
        <v>22</v>
      </c>
      <c r="D54" s="13">
        <v>70</v>
      </c>
      <c r="E54" s="12"/>
      <c r="F54" s="9">
        <f t="shared" si="4"/>
        <v>0</v>
      </c>
    </row>
    <row r="55" spans="1:6" s="5" customFormat="1" ht="36.75" customHeight="1" thickBot="1" x14ac:dyDescent="0.3">
      <c r="A55" s="13" t="s">
        <v>77</v>
      </c>
      <c r="B55" s="10" t="s">
        <v>91</v>
      </c>
      <c r="C55" s="13" t="s">
        <v>22</v>
      </c>
      <c r="D55" s="13">
        <v>70</v>
      </c>
      <c r="E55" s="12"/>
      <c r="F55" s="9">
        <f t="shared" si="4"/>
        <v>0</v>
      </c>
    </row>
    <row r="56" spans="1:6" ht="23.25" customHeight="1" thickBot="1" x14ac:dyDescent="0.3">
      <c r="A56" s="48" t="s">
        <v>78</v>
      </c>
      <c r="B56" s="49"/>
      <c r="C56" s="49"/>
      <c r="D56" s="49"/>
      <c r="E56" s="49"/>
      <c r="F56" s="50"/>
    </row>
    <row r="57" spans="1:6" ht="38.25" customHeight="1" thickBot="1" x14ac:dyDescent="0.3">
      <c r="A57" s="8" t="s">
        <v>73</v>
      </c>
      <c r="B57" s="10" t="s">
        <v>92</v>
      </c>
      <c r="C57" s="13" t="s">
        <v>3</v>
      </c>
      <c r="D57" s="13">
        <v>3.1800000000000002E-2</v>
      </c>
      <c r="E57" s="12"/>
      <c r="F57" s="9">
        <f t="shared" ref="F57:F59" si="5">D57*E57</f>
        <v>0</v>
      </c>
    </row>
    <row r="58" spans="1:6" ht="37.5" customHeight="1" thickBot="1" x14ac:dyDescent="0.3">
      <c r="A58" s="8" t="s">
        <v>79</v>
      </c>
      <c r="B58" s="10" t="s">
        <v>93</v>
      </c>
      <c r="C58" s="13" t="s">
        <v>22</v>
      </c>
      <c r="D58" s="13">
        <v>1</v>
      </c>
      <c r="E58" s="12"/>
      <c r="F58" s="9">
        <f t="shared" si="5"/>
        <v>0</v>
      </c>
    </row>
    <row r="59" spans="1:6" ht="34.5" customHeight="1" thickBot="1" x14ac:dyDescent="0.3">
      <c r="A59" s="8" t="s">
        <v>80</v>
      </c>
      <c r="B59" s="10" t="s">
        <v>94</v>
      </c>
      <c r="C59" s="13" t="s">
        <v>22</v>
      </c>
      <c r="D59" s="13">
        <v>1</v>
      </c>
      <c r="E59" s="12"/>
      <c r="F59" s="9">
        <f t="shared" si="5"/>
        <v>0</v>
      </c>
    </row>
    <row r="60" spans="1:6" ht="21.75" customHeight="1" thickBot="1" x14ac:dyDescent="0.3">
      <c r="A60" s="48" t="s">
        <v>81</v>
      </c>
      <c r="B60" s="49"/>
      <c r="C60" s="49"/>
      <c r="D60" s="49"/>
      <c r="E60" s="49"/>
      <c r="F60" s="50"/>
    </row>
    <row r="61" spans="1:6" ht="31.5" customHeight="1" thickBot="1" x14ac:dyDescent="0.3">
      <c r="A61" s="8" t="s">
        <v>95</v>
      </c>
      <c r="B61" s="10" t="s">
        <v>99</v>
      </c>
      <c r="C61" s="13" t="s">
        <v>22</v>
      </c>
      <c r="D61" s="13">
        <v>2</v>
      </c>
      <c r="E61" s="12"/>
      <c r="F61" s="9">
        <f t="shared" ref="F61:F64" si="6">D61*E61</f>
        <v>0</v>
      </c>
    </row>
    <row r="62" spans="1:6" ht="22.5" customHeight="1" thickBot="1" x14ac:dyDescent="0.3">
      <c r="A62" s="8" t="s">
        <v>96</v>
      </c>
      <c r="B62" s="10" t="s">
        <v>100</v>
      </c>
      <c r="C62" s="13" t="s">
        <v>22</v>
      </c>
      <c r="D62" s="13">
        <v>3</v>
      </c>
      <c r="E62" s="12"/>
      <c r="F62" s="9">
        <f t="shared" si="6"/>
        <v>0</v>
      </c>
    </row>
    <row r="63" spans="1:6" s="5" customFormat="1" ht="22.5" customHeight="1" thickBot="1" x14ac:dyDescent="0.3">
      <c r="A63" s="13" t="s">
        <v>97</v>
      </c>
      <c r="B63" s="10" t="s">
        <v>101</v>
      </c>
      <c r="C63" s="13" t="s">
        <v>22</v>
      </c>
      <c r="D63" s="13">
        <v>1</v>
      </c>
      <c r="E63" s="12"/>
      <c r="F63" s="9">
        <f t="shared" si="6"/>
        <v>0</v>
      </c>
    </row>
    <row r="64" spans="1:6" ht="21.75" customHeight="1" thickBot="1" x14ac:dyDescent="0.3">
      <c r="A64" s="8" t="s">
        <v>98</v>
      </c>
      <c r="B64" s="10" t="s">
        <v>102</v>
      </c>
      <c r="C64" s="13" t="s">
        <v>22</v>
      </c>
      <c r="D64" s="13">
        <v>13</v>
      </c>
      <c r="E64" s="12"/>
      <c r="F64" s="9">
        <f t="shared" si="6"/>
        <v>0</v>
      </c>
    </row>
    <row r="65" spans="1:6" s="7" customFormat="1" ht="16.5" thickBot="1" x14ac:dyDescent="0.3">
      <c r="A65" s="58" t="s">
        <v>103</v>
      </c>
      <c r="B65" s="58"/>
      <c r="C65" s="58"/>
      <c r="D65" s="58"/>
      <c r="E65" s="58"/>
      <c r="F65" s="58"/>
    </row>
    <row r="66" spans="1:6" s="7" customFormat="1" ht="16.5" thickBot="1" x14ac:dyDescent="0.3">
      <c r="A66" s="58" t="s">
        <v>104</v>
      </c>
      <c r="B66" s="58"/>
      <c r="C66" s="58"/>
      <c r="D66" s="58"/>
      <c r="E66" s="58"/>
      <c r="F66" s="58"/>
    </row>
    <row r="67" spans="1:6" ht="41.25" customHeight="1" thickBot="1" x14ac:dyDescent="0.3">
      <c r="A67" s="8" t="s">
        <v>105</v>
      </c>
      <c r="B67" s="10" t="s">
        <v>107</v>
      </c>
      <c r="C67" s="13" t="s">
        <v>108</v>
      </c>
      <c r="D67" s="13">
        <v>24</v>
      </c>
      <c r="E67" s="12"/>
      <c r="F67" s="9">
        <f t="shared" ref="F67:F68" si="7">D67*E67</f>
        <v>0</v>
      </c>
    </row>
    <row r="68" spans="1:6" ht="54.75" customHeight="1" thickBot="1" x14ac:dyDescent="0.3">
      <c r="A68" s="8" t="s">
        <v>106</v>
      </c>
      <c r="B68" s="10" t="s">
        <v>109</v>
      </c>
      <c r="C68" s="13" t="s">
        <v>108</v>
      </c>
      <c r="D68" s="13">
        <v>48</v>
      </c>
      <c r="E68" s="12"/>
      <c r="F68" s="9">
        <f t="shared" si="7"/>
        <v>0</v>
      </c>
    </row>
    <row r="69" spans="1:6" s="7" customFormat="1" ht="26.25" thickBot="1" x14ac:dyDescent="0.4">
      <c r="A69" s="55" t="s">
        <v>183</v>
      </c>
      <c r="B69" s="56"/>
      <c r="C69" s="56"/>
      <c r="D69" s="56"/>
      <c r="E69" s="57"/>
      <c r="F69" s="17">
        <f>SUM(F13:F68)</f>
        <v>0</v>
      </c>
    </row>
  </sheetData>
  <mergeCells count="20">
    <mergeCell ref="A12:F12"/>
    <mergeCell ref="A20:F20"/>
    <mergeCell ref="A69:E69"/>
    <mergeCell ref="A37:F37"/>
    <mergeCell ref="A65:F65"/>
    <mergeCell ref="A66:F66"/>
    <mergeCell ref="A56:F56"/>
    <mergeCell ref="A60:F60"/>
    <mergeCell ref="A40:F40"/>
    <mergeCell ref="A50:F50"/>
    <mergeCell ref="A5:F5"/>
    <mergeCell ref="A6:F6"/>
    <mergeCell ref="A7:F7"/>
    <mergeCell ref="F9:F10"/>
    <mergeCell ref="A11:D11"/>
    <mergeCell ref="A9:A10"/>
    <mergeCell ref="B9:B10"/>
    <mergeCell ref="C9:C10"/>
    <mergeCell ref="D9:D10"/>
    <mergeCell ref="E9:E1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38" orientation="portrait" horizontalDpi="4294967294" verticalDpi="4294967294" r:id="rId1"/>
  <colBreaks count="1" manualBreakCount="1">
    <brk id="6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1038225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2"/>
  <sheetViews>
    <sheetView view="pageBreakPreview" topLeftCell="A124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350</v>
      </c>
      <c r="B5" s="45"/>
      <c r="C5" s="45"/>
      <c r="D5" s="45"/>
      <c r="E5" s="45"/>
      <c r="F5" s="45"/>
    </row>
    <row r="6" spans="1:6" x14ac:dyDescent="0.25">
      <c r="A6" s="46" t="s">
        <v>185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347</v>
      </c>
      <c r="E8" s="53" t="s">
        <v>348</v>
      </c>
      <c r="F8" s="47" t="s">
        <v>349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18"/>
      <c r="F10" s="16"/>
    </row>
    <row r="11" spans="1:6" s="5" customFormat="1" ht="94.5" customHeight="1" thickBot="1" x14ac:dyDescent="0.3">
      <c r="A11" s="13">
        <f>1</f>
        <v>1</v>
      </c>
      <c r="B11" s="14" t="s">
        <v>110</v>
      </c>
      <c r="C11" s="13" t="s">
        <v>111</v>
      </c>
      <c r="D11" s="13">
        <v>800</v>
      </c>
      <c r="E11" s="12"/>
      <c r="F11" s="12">
        <f>D11*E11</f>
        <v>0</v>
      </c>
    </row>
    <row r="12" spans="1:6" ht="57.75" customHeight="1" thickBot="1" x14ac:dyDescent="0.3">
      <c r="A12" s="13">
        <f>A11+1</f>
        <v>2</v>
      </c>
      <c r="B12" s="14" t="s">
        <v>248</v>
      </c>
      <c r="C12" s="13" t="s">
        <v>112</v>
      </c>
      <c r="D12" s="13">
        <v>2330</v>
      </c>
      <c r="E12" s="12"/>
      <c r="F12" s="12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113</v>
      </c>
      <c r="C13" s="13" t="s">
        <v>114</v>
      </c>
      <c r="D13" s="13">
        <v>30</v>
      </c>
      <c r="E13" s="12"/>
      <c r="F13" s="12">
        <f t="shared" si="0"/>
        <v>0</v>
      </c>
    </row>
    <row r="14" spans="1:6" ht="23.25" customHeight="1" thickBot="1" x14ac:dyDescent="0.3">
      <c r="A14" s="8">
        <f t="shared" si="1"/>
        <v>4</v>
      </c>
      <c r="B14" s="14" t="s">
        <v>115</v>
      </c>
      <c r="C14" s="13" t="s">
        <v>114</v>
      </c>
      <c r="D14" s="15">
        <v>30</v>
      </c>
      <c r="E14" s="12"/>
      <c r="F14" s="12">
        <f t="shared" si="0"/>
        <v>0</v>
      </c>
    </row>
    <row r="15" spans="1:6" ht="24" customHeight="1" thickBot="1" x14ac:dyDescent="0.3">
      <c r="A15" s="13">
        <f t="shared" si="1"/>
        <v>5</v>
      </c>
      <c r="B15" s="10" t="s">
        <v>116</v>
      </c>
      <c r="C15" s="13" t="s">
        <v>111</v>
      </c>
      <c r="D15" s="15">
        <v>48</v>
      </c>
      <c r="E15" s="12"/>
      <c r="F15" s="12">
        <f t="shared" si="0"/>
        <v>0</v>
      </c>
    </row>
    <row r="16" spans="1:6" ht="24.75" customHeight="1" thickBot="1" x14ac:dyDescent="0.3">
      <c r="A16" s="13">
        <f t="shared" si="1"/>
        <v>6</v>
      </c>
      <c r="B16" s="10" t="s">
        <v>117</v>
      </c>
      <c r="C16" s="13" t="s">
        <v>111</v>
      </c>
      <c r="D16" s="13">
        <v>48</v>
      </c>
      <c r="E16" s="12"/>
      <c r="F16" s="12">
        <f t="shared" si="0"/>
        <v>0</v>
      </c>
    </row>
    <row r="17" spans="1:6" ht="22.5" customHeight="1" thickBot="1" x14ac:dyDescent="0.3">
      <c r="A17" s="13">
        <f t="shared" si="1"/>
        <v>7</v>
      </c>
      <c r="B17" s="10" t="s">
        <v>118</v>
      </c>
      <c r="C17" s="13" t="s">
        <v>111</v>
      </c>
      <c r="D17" s="13">
        <v>48</v>
      </c>
      <c r="E17" s="12"/>
      <c r="F17" s="12">
        <f t="shared" si="0"/>
        <v>0</v>
      </c>
    </row>
    <row r="18" spans="1:6" s="5" customFormat="1" ht="24.75" customHeight="1" thickBot="1" x14ac:dyDescent="0.3">
      <c r="A18" s="13">
        <f t="shared" si="1"/>
        <v>8</v>
      </c>
      <c r="B18" s="10" t="s">
        <v>119</v>
      </c>
      <c r="C18" s="13" t="s">
        <v>111</v>
      </c>
      <c r="D18" s="13">
        <v>12</v>
      </c>
      <c r="E18" s="12"/>
      <c r="F18" s="12">
        <f t="shared" si="0"/>
        <v>0</v>
      </c>
    </row>
    <row r="19" spans="1:6" ht="27" customHeight="1" thickBot="1" x14ac:dyDescent="0.3">
      <c r="A19" s="8">
        <f t="shared" si="1"/>
        <v>9</v>
      </c>
      <c r="B19" s="10" t="s">
        <v>120</v>
      </c>
      <c r="C19" s="13" t="s">
        <v>111</v>
      </c>
      <c r="D19" s="13">
        <v>12</v>
      </c>
      <c r="E19" s="12"/>
      <c r="F19" s="12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17</v>
      </c>
      <c r="E20" s="12"/>
      <c r="F20" s="12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122</v>
      </c>
      <c r="C21" s="13" t="s">
        <v>111</v>
      </c>
      <c r="D21" s="26">
        <v>11</v>
      </c>
      <c r="E21" s="12"/>
      <c r="F21" s="12">
        <f t="shared" si="0"/>
        <v>0</v>
      </c>
    </row>
    <row r="22" spans="1:6" ht="24" customHeight="1" thickBot="1" x14ac:dyDescent="0.3">
      <c r="A22" s="13">
        <f t="shared" si="1"/>
        <v>12</v>
      </c>
      <c r="B22" s="10" t="s">
        <v>123</v>
      </c>
      <c r="C22" s="13" t="s">
        <v>111</v>
      </c>
      <c r="D22" s="27">
        <v>32</v>
      </c>
      <c r="E22" s="12"/>
      <c r="F22" s="12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124</v>
      </c>
      <c r="C23" s="13" t="s">
        <v>111</v>
      </c>
      <c r="D23" s="27">
        <v>3</v>
      </c>
      <c r="E23" s="12"/>
      <c r="F23" s="12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125</v>
      </c>
      <c r="C24" s="13" t="s">
        <v>111</v>
      </c>
      <c r="D24" s="13">
        <v>10</v>
      </c>
      <c r="E24" s="12"/>
      <c r="F24" s="12">
        <f t="shared" si="0"/>
        <v>0</v>
      </c>
    </row>
    <row r="25" spans="1:6" ht="21.75" customHeight="1" thickBot="1" x14ac:dyDescent="0.3">
      <c r="A25" s="8">
        <f t="shared" si="1"/>
        <v>15</v>
      </c>
      <c r="B25" s="10" t="s">
        <v>126</v>
      </c>
      <c r="C25" s="13" t="s">
        <v>111</v>
      </c>
      <c r="D25" s="13">
        <v>1</v>
      </c>
      <c r="E25" s="12"/>
      <c r="F25" s="12">
        <f t="shared" si="0"/>
        <v>0</v>
      </c>
    </row>
    <row r="26" spans="1:6" s="5" customFormat="1" ht="22.5" customHeight="1" thickBot="1" x14ac:dyDescent="0.3">
      <c r="A26" s="13">
        <f t="shared" si="1"/>
        <v>16</v>
      </c>
      <c r="B26" s="10" t="s">
        <v>127</v>
      </c>
      <c r="C26" s="13" t="s">
        <v>111</v>
      </c>
      <c r="D26" s="13">
        <v>1</v>
      </c>
      <c r="E26" s="12"/>
      <c r="F26" s="12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128</v>
      </c>
      <c r="C27" s="13" t="s">
        <v>111</v>
      </c>
      <c r="D27" s="13">
        <v>9</v>
      </c>
      <c r="E27" s="12"/>
      <c r="F27" s="12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129</v>
      </c>
      <c r="C28" s="13" t="s">
        <v>130</v>
      </c>
      <c r="D28" s="13">
        <v>1</v>
      </c>
      <c r="E28" s="12"/>
      <c r="F28" s="12">
        <f t="shared" si="0"/>
        <v>0</v>
      </c>
    </row>
    <row r="29" spans="1:6" ht="16.5" thickBot="1" x14ac:dyDescent="0.3">
      <c r="A29" s="8">
        <f t="shared" si="1"/>
        <v>19</v>
      </c>
      <c r="B29" s="10" t="s">
        <v>131</v>
      </c>
      <c r="C29" s="13" t="s">
        <v>132</v>
      </c>
      <c r="D29" s="13">
        <v>1</v>
      </c>
      <c r="E29" s="12"/>
      <c r="F29" s="12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133</v>
      </c>
      <c r="C30" s="13" t="s">
        <v>111</v>
      </c>
      <c r="D30" s="13">
        <v>1</v>
      </c>
      <c r="E30" s="12"/>
      <c r="F30" s="12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134</v>
      </c>
      <c r="C31" s="13" t="s">
        <v>111</v>
      </c>
      <c r="D31" s="13">
        <v>6</v>
      </c>
      <c r="E31" s="12"/>
      <c r="F31" s="12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135</v>
      </c>
      <c r="C32" s="13" t="s">
        <v>111</v>
      </c>
      <c r="D32" s="13">
        <v>1</v>
      </c>
      <c r="E32" s="12"/>
      <c r="F32" s="12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136</v>
      </c>
      <c r="C33" s="13" t="s">
        <v>111</v>
      </c>
      <c r="D33" s="13">
        <v>1</v>
      </c>
      <c r="E33" s="12"/>
      <c r="F33" s="12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137</v>
      </c>
      <c r="C34" s="13" t="s">
        <v>111</v>
      </c>
      <c r="D34" s="13">
        <v>2</v>
      </c>
      <c r="E34" s="12"/>
      <c r="F34" s="12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138</v>
      </c>
      <c r="C35" s="13" t="s">
        <v>111</v>
      </c>
      <c r="D35" s="13">
        <v>2</v>
      </c>
      <c r="E35" s="12"/>
      <c r="F35" s="12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139</v>
      </c>
      <c r="C36" s="13" t="s">
        <v>112</v>
      </c>
      <c r="D36" s="13">
        <v>5</v>
      </c>
      <c r="E36" s="12"/>
      <c r="F36" s="12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140</v>
      </c>
      <c r="C37" s="13" t="s">
        <v>111</v>
      </c>
      <c r="D37" s="13">
        <v>6</v>
      </c>
      <c r="E37" s="12"/>
      <c r="F37" s="12">
        <f t="shared" si="0"/>
        <v>0</v>
      </c>
    </row>
    <row r="38" spans="1:6" ht="39.75" customHeight="1" thickBot="1" x14ac:dyDescent="0.3">
      <c r="A38" s="8">
        <f t="shared" si="1"/>
        <v>28</v>
      </c>
      <c r="B38" s="10" t="s">
        <v>141</v>
      </c>
      <c r="C38" s="13" t="s">
        <v>111</v>
      </c>
      <c r="D38" s="13">
        <v>1</v>
      </c>
      <c r="E38" s="12"/>
      <c r="F38" s="12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142</v>
      </c>
      <c r="C39" s="13" t="s">
        <v>111</v>
      </c>
      <c r="D39" s="13">
        <v>1</v>
      </c>
      <c r="E39" s="12"/>
      <c r="F39" s="12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143</v>
      </c>
      <c r="C40" s="13" t="s">
        <v>111</v>
      </c>
      <c r="D40" s="13">
        <v>2</v>
      </c>
      <c r="E40" s="12"/>
      <c r="F40" s="12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144</v>
      </c>
      <c r="C41" s="13" t="s">
        <v>111</v>
      </c>
      <c r="D41" s="13">
        <v>1</v>
      </c>
      <c r="E41" s="12"/>
      <c r="F41" s="12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145</v>
      </c>
      <c r="C42" s="13" t="s">
        <v>111</v>
      </c>
      <c r="D42" s="13">
        <v>1</v>
      </c>
      <c r="E42" s="12"/>
      <c r="F42" s="12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146</v>
      </c>
      <c r="C43" s="13" t="s">
        <v>111</v>
      </c>
      <c r="D43" s="13">
        <v>1</v>
      </c>
      <c r="E43" s="12"/>
      <c r="F43" s="12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147</v>
      </c>
      <c r="C44" s="13" t="s">
        <v>111</v>
      </c>
      <c r="D44" s="13">
        <v>2</v>
      </c>
      <c r="E44" s="12"/>
      <c r="F44" s="12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12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12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150</v>
      </c>
      <c r="C47" s="13" t="s">
        <v>111</v>
      </c>
      <c r="D47" s="13">
        <v>2</v>
      </c>
      <c r="E47" s="12"/>
      <c r="F47" s="12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12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12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12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12">
        <f t="shared" si="0"/>
        <v>0</v>
      </c>
    </row>
    <row r="52" spans="1:6" ht="22.5" customHeight="1" thickBot="1" x14ac:dyDescent="0.3">
      <c r="A52" s="8">
        <f t="shared" si="1"/>
        <v>42</v>
      </c>
      <c r="B52" s="10" t="s">
        <v>155</v>
      </c>
      <c r="C52" s="13" t="s">
        <v>111</v>
      </c>
      <c r="D52" s="13">
        <v>1</v>
      </c>
      <c r="E52" s="12"/>
      <c r="F52" s="12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156</v>
      </c>
      <c r="C53" s="13" t="s">
        <v>111</v>
      </c>
      <c r="D53" s="13">
        <v>3</v>
      </c>
      <c r="E53" s="12"/>
      <c r="F53" s="12">
        <f t="shared" si="0"/>
        <v>0</v>
      </c>
    </row>
    <row r="54" spans="1:6" ht="26.2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12">
        <f t="shared" si="0"/>
        <v>0</v>
      </c>
    </row>
    <row r="55" spans="1:6" ht="27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12">
        <f t="shared" si="0"/>
        <v>0</v>
      </c>
    </row>
    <row r="56" spans="1:6" ht="85.5" customHeight="1" thickBot="1" x14ac:dyDescent="0.3">
      <c r="A56" s="8">
        <f t="shared" si="1"/>
        <v>46</v>
      </c>
      <c r="B56" s="10" t="s">
        <v>159</v>
      </c>
      <c r="C56" s="13" t="s">
        <v>111</v>
      </c>
      <c r="D56" s="13">
        <v>1</v>
      </c>
      <c r="E56" s="12"/>
      <c r="F56" s="12">
        <f t="shared" si="0"/>
        <v>0</v>
      </c>
    </row>
    <row r="57" spans="1:6" ht="105" customHeight="1" thickBot="1" x14ac:dyDescent="0.3">
      <c r="A57" s="8">
        <f t="shared" si="1"/>
        <v>47</v>
      </c>
      <c r="B57" s="10" t="s">
        <v>160</v>
      </c>
      <c r="C57" s="13" t="s">
        <v>111</v>
      </c>
      <c r="D57" s="13">
        <v>1</v>
      </c>
      <c r="E57" s="12"/>
      <c r="F57" s="12">
        <f t="shared" si="0"/>
        <v>0</v>
      </c>
    </row>
    <row r="58" spans="1:6" s="7" customFormat="1" ht="30" customHeight="1" thickBot="1" x14ac:dyDescent="0.3">
      <c r="A58" s="23" t="s">
        <v>301</v>
      </c>
      <c r="B58" s="24"/>
      <c r="C58" s="24"/>
      <c r="D58" s="25"/>
      <c r="E58" s="22"/>
      <c r="F58" s="22"/>
    </row>
    <row r="59" spans="1:6" ht="30" customHeight="1" thickBot="1" x14ac:dyDescent="0.3">
      <c r="A59" s="8">
        <f>48</f>
        <v>48</v>
      </c>
      <c r="B59" s="10" t="s">
        <v>161</v>
      </c>
      <c r="C59" s="13" t="s">
        <v>111</v>
      </c>
      <c r="D59" s="13">
        <v>1</v>
      </c>
      <c r="E59" s="12"/>
      <c r="F59" s="12">
        <f t="shared" ref="F59:F67" si="2">D59*E59</f>
        <v>0</v>
      </c>
    </row>
    <row r="60" spans="1:6" ht="24.75" customHeight="1" thickBot="1" x14ac:dyDescent="0.3">
      <c r="A60" s="8">
        <f>A59+1</f>
        <v>49</v>
      </c>
      <c r="B60" s="10" t="s">
        <v>162</v>
      </c>
      <c r="C60" s="13" t="s">
        <v>111</v>
      </c>
      <c r="D60" s="13">
        <v>5</v>
      </c>
      <c r="E60" s="12"/>
      <c r="F60" s="12">
        <f t="shared" si="2"/>
        <v>0</v>
      </c>
    </row>
    <row r="61" spans="1:6" ht="25.5" customHeight="1" thickBot="1" x14ac:dyDescent="0.3">
      <c r="A61" s="8">
        <f t="shared" ref="A61:A67" si="3">A60+1</f>
        <v>50</v>
      </c>
      <c r="B61" s="10" t="s">
        <v>163</v>
      </c>
      <c r="C61" s="13" t="s">
        <v>111</v>
      </c>
      <c r="D61" s="13">
        <v>4</v>
      </c>
      <c r="E61" s="12"/>
      <c r="F61" s="12">
        <f t="shared" si="2"/>
        <v>0</v>
      </c>
    </row>
    <row r="62" spans="1:6" ht="27" customHeight="1" thickBot="1" x14ac:dyDescent="0.3">
      <c r="A62" s="8">
        <f t="shared" si="3"/>
        <v>51</v>
      </c>
      <c r="B62" s="10" t="s">
        <v>164</v>
      </c>
      <c r="C62" s="13" t="s">
        <v>111</v>
      </c>
      <c r="D62" s="13">
        <v>3</v>
      </c>
      <c r="E62" s="12"/>
      <c r="F62" s="12">
        <f t="shared" si="2"/>
        <v>0</v>
      </c>
    </row>
    <row r="63" spans="1:6" ht="26.25" customHeight="1" thickBot="1" x14ac:dyDescent="0.3">
      <c r="A63" s="8">
        <f t="shared" si="3"/>
        <v>52</v>
      </c>
      <c r="B63" s="10" t="s">
        <v>165</v>
      </c>
      <c r="C63" s="13" t="s">
        <v>111</v>
      </c>
      <c r="D63" s="13">
        <v>8</v>
      </c>
      <c r="E63" s="12"/>
      <c r="F63" s="12">
        <f t="shared" si="2"/>
        <v>0</v>
      </c>
    </row>
    <row r="64" spans="1:6" ht="26.25" customHeight="1" thickBot="1" x14ac:dyDescent="0.3">
      <c r="A64" s="8">
        <f t="shared" si="3"/>
        <v>53</v>
      </c>
      <c r="B64" s="10" t="s">
        <v>166</v>
      </c>
      <c r="C64" s="13" t="s">
        <v>130</v>
      </c>
      <c r="D64" s="13">
        <v>1</v>
      </c>
      <c r="E64" s="12"/>
      <c r="F64" s="12">
        <f t="shared" si="2"/>
        <v>0</v>
      </c>
    </row>
    <row r="65" spans="1:7" ht="47.25" customHeight="1" thickBot="1" x14ac:dyDescent="0.3">
      <c r="A65" s="8">
        <f t="shared" si="3"/>
        <v>54</v>
      </c>
      <c r="B65" s="10" t="s">
        <v>167</v>
      </c>
      <c r="C65" s="13" t="s">
        <v>111</v>
      </c>
      <c r="D65" s="13">
        <v>1</v>
      </c>
      <c r="E65" s="12"/>
      <c r="F65" s="12">
        <f t="shared" si="2"/>
        <v>0</v>
      </c>
    </row>
    <row r="66" spans="1:7" ht="58.5" customHeight="1" thickBot="1" x14ac:dyDescent="0.3">
      <c r="A66" s="8">
        <f t="shared" si="3"/>
        <v>55</v>
      </c>
      <c r="B66" s="10" t="s">
        <v>107</v>
      </c>
      <c r="C66" s="13" t="s">
        <v>108</v>
      </c>
      <c r="D66" s="13">
        <v>24</v>
      </c>
      <c r="E66" s="12"/>
      <c r="F66" s="12">
        <f t="shared" si="2"/>
        <v>0</v>
      </c>
    </row>
    <row r="67" spans="1:7" ht="80.25" customHeight="1" thickBot="1" x14ac:dyDescent="0.3">
      <c r="A67" s="8">
        <f t="shared" si="3"/>
        <v>56</v>
      </c>
      <c r="B67" s="10" t="s">
        <v>109</v>
      </c>
      <c r="C67" s="13" t="s">
        <v>108</v>
      </c>
      <c r="D67" s="13">
        <v>48</v>
      </c>
      <c r="E67" s="12"/>
      <c r="F67" s="12">
        <f t="shared" si="2"/>
        <v>0</v>
      </c>
      <c r="G67" s="19"/>
    </row>
    <row r="68" spans="1:7" ht="33" customHeight="1" thickBot="1" x14ac:dyDescent="0.3">
      <c r="A68" s="23" t="s">
        <v>253</v>
      </c>
      <c r="B68" s="24"/>
      <c r="C68" s="24"/>
      <c r="D68" s="25"/>
      <c r="E68" s="28"/>
      <c r="F68" s="28"/>
    </row>
    <row r="69" spans="1:7" ht="33" customHeight="1" thickBot="1" x14ac:dyDescent="0.3">
      <c r="A69" s="23" t="s">
        <v>254</v>
      </c>
      <c r="B69" s="24"/>
      <c r="C69" s="24"/>
      <c r="D69" s="25"/>
      <c r="E69" s="28"/>
      <c r="F69" s="28"/>
    </row>
    <row r="70" spans="1:7" ht="50.25" customHeight="1" thickBot="1" x14ac:dyDescent="0.3">
      <c r="A70" s="8">
        <f>A67+1</f>
        <v>57</v>
      </c>
      <c r="B70" s="36" t="s">
        <v>255</v>
      </c>
      <c r="C70" s="37" t="s">
        <v>256</v>
      </c>
      <c r="D70" s="37">
        <v>1</v>
      </c>
      <c r="E70" s="12"/>
      <c r="F70" s="12">
        <f t="shared" ref="F70:F98" si="4">D70*E70</f>
        <v>0</v>
      </c>
    </row>
    <row r="71" spans="1:7" ht="45.75" customHeight="1" thickBot="1" x14ac:dyDescent="0.3">
      <c r="A71" s="8">
        <f t="shared" ref="A71:A131" si="5">A70+1</f>
        <v>58</v>
      </c>
      <c r="B71" s="36" t="s">
        <v>257</v>
      </c>
      <c r="C71" s="37" t="s">
        <v>258</v>
      </c>
      <c r="D71" s="37">
        <v>0.5</v>
      </c>
      <c r="E71" s="12"/>
      <c r="F71" s="12">
        <f t="shared" si="4"/>
        <v>0</v>
      </c>
    </row>
    <row r="72" spans="1:7" ht="46.5" customHeight="1" thickBot="1" x14ac:dyDescent="0.3">
      <c r="A72" s="8">
        <f t="shared" si="5"/>
        <v>59</v>
      </c>
      <c r="B72" s="36" t="s">
        <v>259</v>
      </c>
      <c r="C72" s="37" t="s">
        <v>258</v>
      </c>
      <c r="D72" s="37">
        <v>0.3</v>
      </c>
      <c r="E72" s="12"/>
      <c r="F72" s="12">
        <f t="shared" si="4"/>
        <v>0</v>
      </c>
    </row>
    <row r="73" spans="1:7" ht="33" customHeight="1" thickBot="1" x14ac:dyDescent="0.3">
      <c r="A73" s="8">
        <f t="shared" si="5"/>
        <v>60</v>
      </c>
      <c r="B73" s="36" t="s">
        <v>260</v>
      </c>
      <c r="C73" s="37" t="s">
        <v>258</v>
      </c>
      <c r="D73" s="37">
        <v>0.4</v>
      </c>
      <c r="E73" s="12"/>
      <c r="F73" s="12">
        <f t="shared" si="4"/>
        <v>0</v>
      </c>
    </row>
    <row r="74" spans="1:7" ht="53.25" customHeight="1" thickBot="1" x14ac:dyDescent="0.3">
      <c r="A74" s="8">
        <f t="shared" si="5"/>
        <v>61</v>
      </c>
      <c r="B74" s="36" t="s">
        <v>261</v>
      </c>
      <c r="C74" s="37" t="s">
        <v>256</v>
      </c>
      <c r="D74" s="37">
        <v>2</v>
      </c>
      <c r="E74" s="12"/>
      <c r="F74" s="12">
        <f t="shared" si="4"/>
        <v>0</v>
      </c>
    </row>
    <row r="75" spans="1:7" ht="70.5" customHeight="1" thickBot="1" x14ac:dyDescent="0.3">
      <c r="A75" s="8">
        <f t="shared" si="5"/>
        <v>62</v>
      </c>
      <c r="B75" s="36" t="s">
        <v>262</v>
      </c>
      <c r="C75" s="37" t="s">
        <v>256</v>
      </c>
      <c r="D75" s="37">
        <v>1</v>
      </c>
      <c r="E75" s="12"/>
      <c r="F75" s="12">
        <f t="shared" si="4"/>
        <v>0</v>
      </c>
    </row>
    <row r="76" spans="1:7" ht="55.5" customHeight="1" thickBot="1" x14ac:dyDescent="0.3">
      <c r="A76" s="8">
        <f t="shared" si="5"/>
        <v>63</v>
      </c>
      <c r="B76" s="36" t="s">
        <v>263</v>
      </c>
      <c r="C76" s="37" t="s">
        <v>256</v>
      </c>
      <c r="D76" s="37">
        <v>1</v>
      </c>
      <c r="E76" s="12"/>
      <c r="F76" s="12">
        <f t="shared" si="4"/>
        <v>0</v>
      </c>
    </row>
    <row r="77" spans="1:7" ht="73.5" customHeight="1" thickBot="1" x14ac:dyDescent="0.3">
      <c r="A77" s="8">
        <f t="shared" si="5"/>
        <v>64</v>
      </c>
      <c r="B77" s="36" t="s">
        <v>264</v>
      </c>
      <c r="C77" s="37" t="s">
        <v>256</v>
      </c>
      <c r="D77" s="37">
        <v>2</v>
      </c>
      <c r="E77" s="12"/>
      <c r="F77" s="12">
        <f t="shared" si="4"/>
        <v>0</v>
      </c>
    </row>
    <row r="78" spans="1:7" ht="69.75" customHeight="1" thickBot="1" x14ac:dyDescent="0.3">
      <c r="A78" s="8">
        <f t="shared" si="5"/>
        <v>65</v>
      </c>
      <c r="B78" s="36" t="s">
        <v>265</v>
      </c>
      <c r="C78" s="37" t="s">
        <v>256</v>
      </c>
      <c r="D78" s="37">
        <v>1</v>
      </c>
      <c r="E78" s="12"/>
      <c r="F78" s="12">
        <f t="shared" si="4"/>
        <v>0</v>
      </c>
    </row>
    <row r="79" spans="1:7" ht="70.5" customHeight="1" thickBot="1" x14ac:dyDescent="0.3">
      <c r="A79" s="8">
        <f t="shared" si="5"/>
        <v>66</v>
      </c>
      <c r="B79" s="36" t="s">
        <v>319</v>
      </c>
      <c r="C79" s="37" t="s">
        <v>256</v>
      </c>
      <c r="D79" s="37">
        <v>1</v>
      </c>
      <c r="E79" s="12"/>
      <c r="F79" s="12">
        <f t="shared" si="4"/>
        <v>0</v>
      </c>
    </row>
    <row r="80" spans="1:7" ht="76.5" customHeight="1" thickBot="1" x14ac:dyDescent="0.3">
      <c r="A80" s="8">
        <f t="shared" si="5"/>
        <v>67</v>
      </c>
      <c r="B80" s="36" t="s">
        <v>266</v>
      </c>
      <c r="C80" s="37" t="s">
        <v>256</v>
      </c>
      <c r="D80" s="37">
        <v>3</v>
      </c>
      <c r="E80" s="12"/>
      <c r="F80" s="12">
        <f t="shared" si="4"/>
        <v>0</v>
      </c>
    </row>
    <row r="81" spans="1:6" ht="70.5" customHeight="1" thickBot="1" x14ac:dyDescent="0.3">
      <c r="A81" s="8">
        <f t="shared" si="5"/>
        <v>68</v>
      </c>
      <c r="B81" s="36" t="s">
        <v>320</v>
      </c>
      <c r="C81" s="37" t="s">
        <v>256</v>
      </c>
      <c r="D81" s="37">
        <v>2</v>
      </c>
      <c r="E81" s="12"/>
      <c r="F81" s="12">
        <f t="shared" si="4"/>
        <v>0</v>
      </c>
    </row>
    <row r="82" spans="1:6" ht="57.75" customHeight="1" thickBot="1" x14ac:dyDescent="0.3">
      <c r="A82" s="8">
        <f t="shared" si="5"/>
        <v>69</v>
      </c>
      <c r="B82" s="36" t="s">
        <v>267</v>
      </c>
      <c r="C82" s="37" t="s">
        <v>256</v>
      </c>
      <c r="D82" s="37">
        <v>1</v>
      </c>
      <c r="E82" s="12"/>
      <c r="F82" s="12">
        <f t="shared" si="4"/>
        <v>0</v>
      </c>
    </row>
    <row r="83" spans="1:6" ht="33" customHeight="1" thickBot="1" x14ac:dyDescent="0.3">
      <c r="A83" s="8">
        <f t="shared" si="5"/>
        <v>70</v>
      </c>
      <c r="B83" s="36" t="s">
        <v>321</v>
      </c>
      <c r="C83" s="37" t="s">
        <v>256</v>
      </c>
      <c r="D83" s="37">
        <v>1</v>
      </c>
      <c r="E83" s="12"/>
      <c r="F83" s="12">
        <f t="shared" si="4"/>
        <v>0</v>
      </c>
    </row>
    <row r="84" spans="1:6" ht="59.25" customHeight="1" thickBot="1" x14ac:dyDescent="0.3">
      <c r="A84" s="8">
        <f t="shared" si="5"/>
        <v>71</v>
      </c>
      <c r="B84" s="36" t="s">
        <v>322</v>
      </c>
      <c r="C84" s="37" t="s">
        <v>256</v>
      </c>
      <c r="D84" s="37">
        <v>1</v>
      </c>
      <c r="E84" s="12"/>
      <c r="F84" s="12">
        <f t="shared" si="4"/>
        <v>0</v>
      </c>
    </row>
    <row r="85" spans="1:6" ht="84" customHeight="1" thickBot="1" x14ac:dyDescent="0.3">
      <c r="A85" s="8">
        <f t="shared" si="5"/>
        <v>72</v>
      </c>
      <c r="B85" s="36" t="s">
        <v>323</v>
      </c>
      <c r="C85" s="37" t="s">
        <v>256</v>
      </c>
      <c r="D85" s="37">
        <v>1</v>
      </c>
      <c r="E85" s="12"/>
      <c r="F85" s="12">
        <f t="shared" si="4"/>
        <v>0</v>
      </c>
    </row>
    <row r="86" spans="1:6" ht="77.25" customHeight="1" thickBot="1" x14ac:dyDescent="0.3">
      <c r="A86" s="8">
        <f t="shared" si="5"/>
        <v>73</v>
      </c>
      <c r="B86" s="36" t="s">
        <v>324</v>
      </c>
      <c r="C86" s="37" t="s">
        <v>256</v>
      </c>
      <c r="D86" s="37">
        <v>1</v>
      </c>
      <c r="E86" s="12"/>
      <c r="F86" s="12">
        <f t="shared" si="4"/>
        <v>0</v>
      </c>
    </row>
    <row r="87" spans="1:6" ht="79.5" customHeight="1" thickBot="1" x14ac:dyDescent="0.3">
      <c r="A87" s="8">
        <f t="shared" si="5"/>
        <v>74</v>
      </c>
      <c r="B87" s="36" t="s">
        <v>268</v>
      </c>
      <c r="C87" s="37" t="s">
        <v>256</v>
      </c>
      <c r="D87" s="37">
        <v>1</v>
      </c>
      <c r="E87" s="12"/>
      <c r="F87" s="12">
        <f t="shared" si="4"/>
        <v>0</v>
      </c>
    </row>
    <row r="88" spans="1:6" ht="50.25" customHeight="1" thickBot="1" x14ac:dyDescent="0.3">
      <c r="A88" s="8">
        <f t="shared" si="5"/>
        <v>75</v>
      </c>
      <c r="B88" s="36" t="s">
        <v>269</v>
      </c>
      <c r="C88" s="37" t="s">
        <v>256</v>
      </c>
      <c r="D88" s="37">
        <v>1</v>
      </c>
      <c r="E88" s="12"/>
      <c r="F88" s="12">
        <f t="shared" si="4"/>
        <v>0</v>
      </c>
    </row>
    <row r="89" spans="1:6" ht="57" customHeight="1" thickBot="1" x14ac:dyDescent="0.3">
      <c r="A89" s="8">
        <f t="shared" si="5"/>
        <v>76</v>
      </c>
      <c r="B89" s="36" t="s">
        <v>325</v>
      </c>
      <c r="C89" s="37" t="s">
        <v>256</v>
      </c>
      <c r="D89" s="37">
        <v>1</v>
      </c>
      <c r="E89" s="12"/>
      <c r="F89" s="12">
        <f t="shared" si="4"/>
        <v>0</v>
      </c>
    </row>
    <row r="90" spans="1:6" ht="63" customHeight="1" thickBot="1" x14ac:dyDescent="0.3">
      <c r="A90" s="8">
        <f t="shared" si="5"/>
        <v>77</v>
      </c>
      <c r="B90" s="36" t="s">
        <v>326</v>
      </c>
      <c r="C90" s="37" t="s">
        <v>256</v>
      </c>
      <c r="D90" s="37">
        <v>2</v>
      </c>
      <c r="E90" s="12"/>
      <c r="F90" s="12">
        <f t="shared" si="4"/>
        <v>0</v>
      </c>
    </row>
    <row r="91" spans="1:6" ht="53.25" customHeight="1" thickBot="1" x14ac:dyDescent="0.3">
      <c r="A91" s="8">
        <f t="shared" si="5"/>
        <v>78</v>
      </c>
      <c r="B91" s="36" t="s">
        <v>327</v>
      </c>
      <c r="C91" s="37" t="s">
        <v>256</v>
      </c>
      <c r="D91" s="37">
        <v>2</v>
      </c>
      <c r="E91" s="12"/>
      <c r="F91" s="12">
        <f t="shared" si="4"/>
        <v>0</v>
      </c>
    </row>
    <row r="92" spans="1:6" ht="57.75" customHeight="1" thickBot="1" x14ac:dyDescent="0.3">
      <c r="A92" s="8">
        <f t="shared" si="5"/>
        <v>79</v>
      </c>
      <c r="B92" s="36" t="s">
        <v>270</v>
      </c>
      <c r="C92" s="37" t="s">
        <v>271</v>
      </c>
      <c r="D92" s="37">
        <v>0.24</v>
      </c>
      <c r="E92" s="12"/>
      <c r="F92" s="12">
        <f t="shared" si="4"/>
        <v>0</v>
      </c>
    </row>
    <row r="93" spans="1:6" ht="54" customHeight="1" thickBot="1" x14ac:dyDescent="0.3">
      <c r="A93" s="8">
        <f t="shared" si="5"/>
        <v>80</v>
      </c>
      <c r="B93" s="36" t="s">
        <v>272</v>
      </c>
      <c r="C93" s="37" t="s">
        <v>258</v>
      </c>
      <c r="D93" s="37">
        <v>1</v>
      </c>
      <c r="E93" s="12"/>
      <c r="F93" s="12">
        <f t="shared" si="4"/>
        <v>0</v>
      </c>
    </row>
    <row r="94" spans="1:6" ht="33" customHeight="1" thickBot="1" x14ac:dyDescent="0.3">
      <c r="A94" s="8">
        <f t="shared" si="5"/>
        <v>81</v>
      </c>
      <c r="B94" s="36" t="s">
        <v>273</v>
      </c>
      <c r="C94" s="37" t="s">
        <v>256</v>
      </c>
      <c r="D94" s="37">
        <v>16</v>
      </c>
      <c r="E94" s="12"/>
      <c r="F94" s="12">
        <f t="shared" si="4"/>
        <v>0</v>
      </c>
    </row>
    <row r="95" spans="1:6" ht="33" customHeight="1" thickBot="1" x14ac:dyDescent="0.3">
      <c r="A95" s="8">
        <f t="shared" si="5"/>
        <v>82</v>
      </c>
      <c r="B95" s="36" t="s">
        <v>274</v>
      </c>
      <c r="C95" s="37" t="s">
        <v>256</v>
      </c>
      <c r="D95" s="37">
        <v>16</v>
      </c>
      <c r="E95" s="12"/>
      <c r="F95" s="12">
        <f t="shared" si="4"/>
        <v>0</v>
      </c>
    </row>
    <row r="96" spans="1:6" ht="72.75" customHeight="1" thickBot="1" x14ac:dyDescent="0.3">
      <c r="A96" s="8">
        <f t="shared" si="5"/>
        <v>83</v>
      </c>
      <c r="B96" s="36" t="s">
        <v>328</v>
      </c>
      <c r="C96" s="37" t="s">
        <v>275</v>
      </c>
      <c r="D96" s="37">
        <v>300</v>
      </c>
      <c r="E96" s="12"/>
      <c r="F96" s="12">
        <f t="shared" si="4"/>
        <v>0</v>
      </c>
    </row>
    <row r="97" spans="1:6" ht="48" customHeight="1" thickBot="1" x14ac:dyDescent="0.3">
      <c r="A97" s="8">
        <f t="shared" si="5"/>
        <v>84</v>
      </c>
      <c r="B97" s="36" t="s">
        <v>276</v>
      </c>
      <c r="C97" s="37" t="s">
        <v>256</v>
      </c>
      <c r="D97" s="37">
        <v>50</v>
      </c>
      <c r="E97" s="12"/>
      <c r="F97" s="12">
        <f t="shared" si="4"/>
        <v>0</v>
      </c>
    </row>
    <row r="98" spans="1:6" ht="33" customHeight="1" thickBot="1" x14ac:dyDescent="0.3">
      <c r="A98" s="8">
        <f t="shared" si="5"/>
        <v>85</v>
      </c>
      <c r="B98" s="36" t="s">
        <v>277</v>
      </c>
      <c r="C98" s="37" t="s">
        <v>256</v>
      </c>
      <c r="D98" s="37">
        <v>10</v>
      </c>
      <c r="E98" s="12"/>
      <c r="F98" s="12">
        <f t="shared" si="4"/>
        <v>0</v>
      </c>
    </row>
    <row r="99" spans="1:6" ht="33" customHeight="1" thickBot="1" x14ac:dyDescent="0.3">
      <c r="A99" s="23" t="s">
        <v>278</v>
      </c>
      <c r="B99" s="24"/>
      <c r="C99" s="24"/>
      <c r="D99" s="25"/>
      <c r="E99" s="28"/>
      <c r="F99" s="28"/>
    </row>
    <row r="100" spans="1:6" ht="54" customHeight="1" thickBot="1" x14ac:dyDescent="0.3">
      <c r="A100" s="8">
        <f>88</f>
        <v>88</v>
      </c>
      <c r="B100" s="36" t="s">
        <v>329</v>
      </c>
      <c r="C100" s="37" t="s">
        <v>258</v>
      </c>
      <c r="D100" s="37">
        <v>100</v>
      </c>
      <c r="E100" s="12"/>
      <c r="F100" s="12">
        <f t="shared" ref="F100:F111" si="6">D100*E100</f>
        <v>0</v>
      </c>
    </row>
    <row r="101" spans="1:6" ht="57.75" customHeight="1" thickBot="1" x14ac:dyDescent="0.3">
      <c r="A101" s="8">
        <f t="shared" si="5"/>
        <v>89</v>
      </c>
      <c r="B101" s="36" t="s">
        <v>330</v>
      </c>
      <c r="C101" s="37" t="s">
        <v>258</v>
      </c>
      <c r="D101" s="37">
        <v>100</v>
      </c>
      <c r="E101" s="12"/>
      <c r="F101" s="12">
        <f t="shared" si="6"/>
        <v>0</v>
      </c>
    </row>
    <row r="102" spans="1:6" ht="53.25" customHeight="1" thickBot="1" x14ac:dyDescent="0.3">
      <c r="A102" s="8">
        <f t="shared" si="5"/>
        <v>90</v>
      </c>
      <c r="B102" s="36" t="s">
        <v>331</v>
      </c>
      <c r="C102" s="37" t="s">
        <v>258</v>
      </c>
      <c r="D102" s="37">
        <v>100</v>
      </c>
      <c r="E102" s="12"/>
      <c r="F102" s="12">
        <f t="shared" si="6"/>
        <v>0</v>
      </c>
    </row>
    <row r="103" spans="1:6" ht="33" customHeight="1" thickBot="1" x14ac:dyDescent="0.3">
      <c r="A103" s="8">
        <f t="shared" si="5"/>
        <v>91</v>
      </c>
      <c r="B103" s="36" t="s">
        <v>279</v>
      </c>
      <c r="C103" s="37" t="s">
        <v>256</v>
      </c>
      <c r="D103" s="37">
        <v>6</v>
      </c>
      <c r="E103" s="12"/>
      <c r="F103" s="12">
        <f t="shared" si="6"/>
        <v>0</v>
      </c>
    </row>
    <row r="104" spans="1:6" ht="33" customHeight="1" thickBot="1" x14ac:dyDescent="0.3">
      <c r="A104" s="8">
        <f t="shared" si="5"/>
        <v>92</v>
      </c>
      <c r="B104" s="36" t="s">
        <v>280</v>
      </c>
      <c r="C104" s="37" t="s">
        <v>258</v>
      </c>
      <c r="D104" s="37">
        <v>100</v>
      </c>
      <c r="E104" s="12"/>
      <c r="F104" s="12">
        <f t="shared" si="6"/>
        <v>0</v>
      </c>
    </row>
    <row r="105" spans="1:6" ht="33" customHeight="1" thickBot="1" x14ac:dyDescent="0.3">
      <c r="A105" s="8">
        <f t="shared" si="5"/>
        <v>93</v>
      </c>
      <c r="B105" s="36" t="s">
        <v>281</v>
      </c>
      <c r="C105" s="37" t="s">
        <v>256</v>
      </c>
      <c r="D105" s="37">
        <v>5</v>
      </c>
      <c r="E105" s="12"/>
      <c r="F105" s="12">
        <f t="shared" si="6"/>
        <v>0</v>
      </c>
    </row>
    <row r="106" spans="1:6" ht="33" customHeight="1" thickBot="1" x14ac:dyDescent="0.3">
      <c r="A106" s="8">
        <f t="shared" si="5"/>
        <v>94</v>
      </c>
      <c r="B106" s="36" t="s">
        <v>282</v>
      </c>
      <c r="C106" s="37" t="s">
        <v>258</v>
      </c>
      <c r="D106" s="37">
        <v>20</v>
      </c>
      <c r="E106" s="12"/>
      <c r="F106" s="12">
        <f t="shared" si="6"/>
        <v>0</v>
      </c>
    </row>
    <row r="107" spans="1:6" ht="33" customHeight="1" thickBot="1" x14ac:dyDescent="0.3">
      <c r="A107" s="8">
        <f t="shared" si="5"/>
        <v>95</v>
      </c>
      <c r="B107" s="36" t="s">
        <v>283</v>
      </c>
      <c r="C107" s="37" t="s">
        <v>256</v>
      </c>
      <c r="D107" s="37">
        <v>2</v>
      </c>
      <c r="E107" s="12"/>
      <c r="F107" s="12">
        <f t="shared" si="6"/>
        <v>0</v>
      </c>
    </row>
    <row r="108" spans="1:6" ht="33" customHeight="1" thickBot="1" x14ac:dyDescent="0.3">
      <c r="A108" s="8">
        <f t="shared" si="5"/>
        <v>96</v>
      </c>
      <c r="B108" s="36" t="s">
        <v>284</v>
      </c>
      <c r="C108" s="37" t="s">
        <v>256</v>
      </c>
      <c r="D108" s="37">
        <v>1</v>
      </c>
      <c r="E108" s="12"/>
      <c r="F108" s="12">
        <f t="shared" si="6"/>
        <v>0</v>
      </c>
    </row>
    <row r="109" spans="1:6" ht="33" customHeight="1" thickBot="1" x14ac:dyDescent="0.3">
      <c r="A109" s="8">
        <f t="shared" si="5"/>
        <v>97</v>
      </c>
      <c r="B109" s="36" t="s">
        <v>285</v>
      </c>
      <c r="C109" s="37" t="s">
        <v>258</v>
      </c>
      <c r="D109" s="37">
        <v>1.5</v>
      </c>
      <c r="E109" s="12"/>
      <c r="F109" s="12">
        <f t="shared" si="6"/>
        <v>0</v>
      </c>
    </row>
    <row r="110" spans="1:6" ht="33" customHeight="1" thickBot="1" x14ac:dyDescent="0.3">
      <c r="A110" s="8">
        <f t="shared" si="5"/>
        <v>98</v>
      </c>
      <c r="B110" s="36" t="s">
        <v>286</v>
      </c>
      <c r="C110" s="37" t="s">
        <v>256</v>
      </c>
      <c r="D110" s="37">
        <v>1</v>
      </c>
      <c r="E110" s="12"/>
      <c r="F110" s="12">
        <f t="shared" si="6"/>
        <v>0</v>
      </c>
    </row>
    <row r="111" spans="1:6" ht="33" customHeight="1" thickBot="1" x14ac:dyDescent="0.3">
      <c r="A111" s="8">
        <f t="shared" si="5"/>
        <v>99</v>
      </c>
      <c r="B111" s="36" t="s">
        <v>287</v>
      </c>
      <c r="C111" s="37" t="s">
        <v>256</v>
      </c>
      <c r="D111" s="37">
        <v>1</v>
      </c>
      <c r="E111" s="12"/>
      <c r="F111" s="12">
        <f t="shared" si="6"/>
        <v>0</v>
      </c>
    </row>
    <row r="112" spans="1:6" ht="33" customHeight="1" thickBot="1" x14ac:dyDescent="0.3">
      <c r="A112" s="23" t="s">
        <v>288</v>
      </c>
      <c r="B112" s="24"/>
      <c r="C112" s="24"/>
      <c r="D112" s="25"/>
      <c r="E112" s="28"/>
      <c r="F112" s="28"/>
    </row>
    <row r="113" spans="1:6" ht="57.75" customHeight="1" thickBot="1" x14ac:dyDescent="0.3">
      <c r="A113" s="8">
        <f>100</f>
        <v>100</v>
      </c>
      <c r="B113" s="36" t="s">
        <v>289</v>
      </c>
      <c r="C113" s="37" t="s">
        <v>258</v>
      </c>
      <c r="D113" s="37">
        <v>15</v>
      </c>
      <c r="E113" s="12"/>
      <c r="F113" s="12">
        <f t="shared" ref="F113:F124" si="7">D113*E113</f>
        <v>0</v>
      </c>
    </row>
    <row r="114" spans="1:6" ht="61.5" customHeight="1" thickBot="1" x14ac:dyDescent="0.3">
      <c r="A114" s="8">
        <f t="shared" si="5"/>
        <v>101</v>
      </c>
      <c r="B114" s="36" t="s">
        <v>290</v>
      </c>
      <c r="C114" s="37" t="s">
        <v>258</v>
      </c>
      <c r="D114" s="37">
        <v>15</v>
      </c>
      <c r="E114" s="12"/>
      <c r="F114" s="12">
        <f t="shared" si="7"/>
        <v>0</v>
      </c>
    </row>
    <row r="115" spans="1:6" ht="63" customHeight="1" thickBot="1" x14ac:dyDescent="0.3">
      <c r="A115" s="8">
        <f t="shared" si="5"/>
        <v>102</v>
      </c>
      <c r="B115" s="36" t="s">
        <v>291</v>
      </c>
      <c r="C115" s="37" t="s">
        <v>258</v>
      </c>
      <c r="D115" s="37">
        <v>15</v>
      </c>
      <c r="E115" s="12"/>
      <c r="F115" s="12">
        <f t="shared" si="7"/>
        <v>0</v>
      </c>
    </row>
    <row r="116" spans="1:6" ht="33" customHeight="1" thickBot="1" x14ac:dyDescent="0.3">
      <c r="A116" s="8">
        <f t="shared" si="5"/>
        <v>103</v>
      </c>
      <c r="B116" s="36" t="s">
        <v>292</v>
      </c>
      <c r="C116" s="37" t="s">
        <v>256</v>
      </c>
      <c r="D116" s="37">
        <v>6</v>
      </c>
      <c r="E116" s="12"/>
      <c r="F116" s="12">
        <f t="shared" si="7"/>
        <v>0</v>
      </c>
    </row>
    <row r="117" spans="1:6" ht="33" customHeight="1" thickBot="1" x14ac:dyDescent="0.3">
      <c r="A117" s="8">
        <f t="shared" si="5"/>
        <v>104</v>
      </c>
      <c r="B117" s="36" t="s">
        <v>293</v>
      </c>
      <c r="C117" s="37" t="s">
        <v>258</v>
      </c>
      <c r="D117" s="37">
        <v>10</v>
      </c>
      <c r="E117" s="12"/>
      <c r="F117" s="12">
        <f t="shared" si="7"/>
        <v>0</v>
      </c>
    </row>
    <row r="118" spans="1:6" ht="33" customHeight="1" thickBot="1" x14ac:dyDescent="0.3">
      <c r="A118" s="8">
        <f t="shared" si="5"/>
        <v>105</v>
      </c>
      <c r="B118" s="36" t="s">
        <v>294</v>
      </c>
      <c r="C118" s="37" t="s">
        <v>256</v>
      </c>
      <c r="D118" s="37">
        <v>2</v>
      </c>
      <c r="E118" s="12"/>
      <c r="F118" s="12">
        <f t="shared" si="7"/>
        <v>0</v>
      </c>
    </row>
    <row r="119" spans="1:6" ht="33" customHeight="1" thickBot="1" x14ac:dyDescent="0.3">
      <c r="A119" s="8">
        <f t="shared" si="5"/>
        <v>106</v>
      </c>
      <c r="B119" s="36" t="s">
        <v>295</v>
      </c>
      <c r="C119" s="37" t="s">
        <v>258</v>
      </c>
      <c r="D119" s="37">
        <v>1.5</v>
      </c>
      <c r="E119" s="12"/>
      <c r="F119" s="12">
        <f t="shared" si="7"/>
        <v>0</v>
      </c>
    </row>
    <row r="120" spans="1:6" ht="33" customHeight="1" thickBot="1" x14ac:dyDescent="0.3">
      <c r="A120" s="8">
        <f t="shared" si="5"/>
        <v>107</v>
      </c>
      <c r="B120" s="36" t="s">
        <v>296</v>
      </c>
      <c r="C120" s="37" t="s">
        <v>256</v>
      </c>
      <c r="D120" s="37">
        <v>4</v>
      </c>
      <c r="E120" s="12"/>
      <c r="F120" s="12">
        <f t="shared" si="7"/>
        <v>0</v>
      </c>
    </row>
    <row r="121" spans="1:6" ht="33" customHeight="1" thickBot="1" x14ac:dyDescent="0.3">
      <c r="A121" s="8">
        <f t="shared" si="5"/>
        <v>108</v>
      </c>
      <c r="B121" s="36" t="s">
        <v>297</v>
      </c>
      <c r="C121" s="37" t="s">
        <v>256</v>
      </c>
      <c r="D121" s="37">
        <v>2</v>
      </c>
      <c r="E121" s="12"/>
      <c r="F121" s="12">
        <f t="shared" si="7"/>
        <v>0</v>
      </c>
    </row>
    <row r="122" spans="1:6" ht="33" customHeight="1" thickBot="1" x14ac:dyDescent="0.3">
      <c r="A122" s="8">
        <f t="shared" si="5"/>
        <v>109</v>
      </c>
      <c r="B122" s="36" t="s">
        <v>298</v>
      </c>
      <c r="C122" s="37" t="s">
        <v>256</v>
      </c>
      <c r="D122" s="37">
        <v>1</v>
      </c>
      <c r="E122" s="12"/>
      <c r="F122" s="12">
        <f t="shared" si="7"/>
        <v>0</v>
      </c>
    </row>
    <row r="123" spans="1:6" ht="33" customHeight="1" thickBot="1" x14ac:dyDescent="0.3">
      <c r="A123" s="8">
        <f t="shared" si="5"/>
        <v>110</v>
      </c>
      <c r="B123" s="36" t="s">
        <v>299</v>
      </c>
      <c r="C123" s="37" t="s">
        <v>256</v>
      </c>
      <c r="D123" s="37">
        <v>2</v>
      </c>
      <c r="E123" s="12"/>
      <c r="F123" s="12">
        <f t="shared" si="7"/>
        <v>0</v>
      </c>
    </row>
    <row r="124" spans="1:6" ht="33" customHeight="1" thickBot="1" x14ac:dyDescent="0.3">
      <c r="A124" s="8">
        <f t="shared" si="5"/>
        <v>111</v>
      </c>
      <c r="B124" s="36" t="s">
        <v>300</v>
      </c>
      <c r="C124" s="37" t="s">
        <v>258</v>
      </c>
      <c r="D124" s="37">
        <v>5</v>
      </c>
      <c r="E124" s="12"/>
      <c r="F124" s="12">
        <f t="shared" si="7"/>
        <v>0</v>
      </c>
    </row>
    <row r="125" spans="1:6" ht="33" customHeight="1" thickBot="1" x14ac:dyDescent="0.3">
      <c r="A125" s="23" t="s">
        <v>302</v>
      </c>
      <c r="B125" s="24"/>
      <c r="C125" s="24"/>
      <c r="D125" s="25"/>
      <c r="E125" s="28"/>
      <c r="F125" s="28"/>
    </row>
    <row r="126" spans="1:6" ht="40.5" customHeight="1" thickBot="1" x14ac:dyDescent="0.3">
      <c r="A126" s="8">
        <f>112</f>
        <v>112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12">
        <f t="shared" ref="F126:F131" si="8">D126*E126</f>
        <v>0</v>
      </c>
    </row>
    <row r="127" spans="1:6" ht="50.25" customHeight="1" thickBot="1" x14ac:dyDescent="0.3">
      <c r="A127" s="8">
        <f t="shared" si="5"/>
        <v>113</v>
      </c>
      <c r="B127" s="36" t="s">
        <v>305</v>
      </c>
      <c r="C127" s="37" t="s">
        <v>306</v>
      </c>
      <c r="D127" s="37">
        <f>100*0.2+10*0.2</f>
        <v>22</v>
      </c>
      <c r="E127" s="12"/>
      <c r="F127" s="12">
        <f t="shared" si="8"/>
        <v>0</v>
      </c>
    </row>
    <row r="128" spans="1:6" ht="52.5" customHeight="1" thickBot="1" x14ac:dyDescent="0.3">
      <c r="A128" s="8">
        <f t="shared" si="5"/>
        <v>114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12">
        <f t="shared" si="8"/>
        <v>0</v>
      </c>
    </row>
    <row r="129" spans="1:9" ht="33" customHeight="1" thickBot="1" x14ac:dyDescent="0.3">
      <c r="A129" s="8">
        <f t="shared" si="5"/>
        <v>115</v>
      </c>
      <c r="B129" s="36" t="s">
        <v>308</v>
      </c>
      <c r="C129" s="37" t="s">
        <v>309</v>
      </c>
      <c r="D129" s="37">
        <v>4</v>
      </c>
      <c r="E129" s="12"/>
      <c r="F129" s="12">
        <f t="shared" si="8"/>
        <v>0</v>
      </c>
    </row>
    <row r="130" spans="1:9" ht="33" customHeight="1" thickBot="1" x14ac:dyDescent="0.3">
      <c r="A130" s="8">
        <f t="shared" si="5"/>
        <v>116</v>
      </c>
      <c r="B130" s="36" t="s">
        <v>310</v>
      </c>
      <c r="C130" s="37" t="s">
        <v>309</v>
      </c>
      <c r="D130" s="37">
        <v>8</v>
      </c>
      <c r="E130" s="12"/>
      <c r="F130" s="12">
        <f t="shared" si="8"/>
        <v>0</v>
      </c>
    </row>
    <row r="131" spans="1:9" ht="33" customHeight="1" thickBot="1" x14ac:dyDescent="0.3">
      <c r="A131" s="8">
        <f t="shared" si="5"/>
        <v>117</v>
      </c>
      <c r="B131" s="36" t="s">
        <v>311</v>
      </c>
      <c r="C131" s="37" t="s">
        <v>309</v>
      </c>
      <c r="D131" s="37">
        <f>4+8</f>
        <v>12</v>
      </c>
      <c r="E131" s="12"/>
      <c r="F131" s="12">
        <f t="shared" si="8"/>
        <v>0</v>
      </c>
    </row>
    <row r="132" spans="1:9" s="7" customFormat="1" ht="26.25" thickBot="1" x14ac:dyDescent="0.4">
      <c r="A132" s="55" t="s">
        <v>183</v>
      </c>
      <c r="B132" s="56"/>
      <c r="C132" s="56"/>
      <c r="D132" s="56"/>
      <c r="E132" s="57"/>
      <c r="F132" s="17">
        <f>SUM(F11:F131)</f>
        <v>0</v>
      </c>
      <c r="I132" s="20"/>
    </row>
  </sheetData>
  <mergeCells count="10">
    <mergeCell ref="A6:F6"/>
    <mergeCell ref="A5:F5"/>
    <mergeCell ref="F8:F9"/>
    <mergeCell ref="E8:E9"/>
    <mergeCell ref="A132:E132"/>
    <mergeCell ref="A10:D10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1228725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1"/>
  <sheetViews>
    <sheetView view="pageBreakPreview" topLeftCell="A85" zoomScale="80" zoomScaleNormal="30" zoomScaleSheetLayoutView="80" workbookViewId="0">
      <selection activeCell="A91" sqref="A91:E91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350</v>
      </c>
      <c r="B5" s="45"/>
      <c r="C5" s="45"/>
      <c r="D5" s="45"/>
      <c r="E5" s="45"/>
      <c r="F5" s="45"/>
    </row>
    <row r="6" spans="1:6" x14ac:dyDescent="0.25">
      <c r="A6" s="46" t="s">
        <v>184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347</v>
      </c>
      <c r="E8" s="53" t="s">
        <v>348</v>
      </c>
      <c r="F8" s="47" t="s">
        <v>349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111.75" customHeight="1" thickBot="1" x14ac:dyDescent="0.3">
      <c r="A11" s="8">
        <f>1</f>
        <v>1</v>
      </c>
      <c r="B11" s="14" t="s">
        <v>168</v>
      </c>
      <c r="C11" s="13" t="s">
        <v>111</v>
      </c>
      <c r="D11" s="13">
        <v>450</v>
      </c>
      <c r="E11" s="12"/>
      <c r="F11" s="9">
        <f>D11*E11</f>
        <v>0</v>
      </c>
    </row>
    <row r="12" spans="1:6" ht="63.75" customHeight="1" thickBot="1" x14ac:dyDescent="0.3">
      <c r="A12" s="8">
        <f>A11+1</f>
        <v>2</v>
      </c>
      <c r="B12" s="14" t="s">
        <v>169</v>
      </c>
      <c r="C12" s="13" t="s">
        <v>112</v>
      </c>
      <c r="D12" s="13">
        <v>1440</v>
      </c>
      <c r="E12" s="12"/>
      <c r="F12" s="9">
        <f t="shared" ref="F12:F52" si="0">D12*E12</f>
        <v>0</v>
      </c>
    </row>
    <row r="13" spans="1:6" ht="21.75" customHeight="1" thickBot="1" x14ac:dyDescent="0.3">
      <c r="A13" s="8">
        <f t="shared" ref="A13:A52" si="1">A12+1</f>
        <v>3</v>
      </c>
      <c r="B13" s="14" t="s">
        <v>170</v>
      </c>
      <c r="C13" s="13" t="s">
        <v>114</v>
      </c>
      <c r="D13" s="13">
        <v>46</v>
      </c>
      <c r="E13" s="12"/>
      <c r="F13" s="9">
        <f t="shared" si="0"/>
        <v>0</v>
      </c>
    </row>
    <row r="14" spans="1:6" ht="27" customHeight="1" thickBot="1" x14ac:dyDescent="0.3">
      <c r="A14" s="8">
        <f t="shared" si="1"/>
        <v>4</v>
      </c>
      <c r="B14" s="14" t="s">
        <v>116</v>
      </c>
      <c r="C14" s="13" t="s">
        <v>111</v>
      </c>
      <c r="D14" s="15">
        <v>48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117</v>
      </c>
      <c r="C15" s="13" t="s">
        <v>111</v>
      </c>
      <c r="D15" s="15">
        <v>48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118</v>
      </c>
      <c r="C16" s="13" t="s">
        <v>111</v>
      </c>
      <c r="D16" s="13">
        <v>48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171</v>
      </c>
      <c r="C18" s="13" t="s">
        <v>111</v>
      </c>
      <c r="D18" s="13">
        <v>22</v>
      </c>
      <c r="E18" s="12"/>
      <c r="F18" s="9">
        <f t="shared" si="0"/>
        <v>0</v>
      </c>
    </row>
    <row r="19" spans="1:6" ht="31.5" customHeight="1" thickBot="1" x14ac:dyDescent="0.3">
      <c r="A19" s="8">
        <f t="shared" si="1"/>
        <v>9</v>
      </c>
      <c r="B19" s="10" t="s">
        <v>172</v>
      </c>
      <c r="C19" s="13" t="s">
        <v>111</v>
      </c>
      <c r="D19" s="13">
        <v>11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173</v>
      </c>
      <c r="C20" s="13" t="s">
        <v>111</v>
      </c>
      <c r="D20" s="13">
        <v>19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250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175</v>
      </c>
      <c r="C22" s="13" t="s">
        <v>111</v>
      </c>
      <c r="D22" s="27">
        <v>12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126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127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128</v>
      </c>
      <c r="C25" s="13" t="s">
        <v>111</v>
      </c>
      <c r="D25" s="13">
        <v>9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129</v>
      </c>
      <c r="C26" s="13" t="s">
        <v>130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131</v>
      </c>
      <c r="C27" s="13" t="s">
        <v>132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176</v>
      </c>
      <c r="C28" s="13" t="s">
        <v>111</v>
      </c>
      <c r="D28" s="13">
        <v>4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177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136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137</v>
      </c>
      <c r="C31" s="13" t="s">
        <v>111</v>
      </c>
      <c r="D31" s="13">
        <v>2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138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139</v>
      </c>
      <c r="C33" s="13" t="s">
        <v>112</v>
      </c>
      <c r="D33" s="13">
        <v>5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140</v>
      </c>
      <c r="C34" s="13" t="s">
        <v>111</v>
      </c>
      <c r="D34" s="13">
        <v>4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141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142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143</v>
      </c>
      <c r="C37" s="13" t="s">
        <v>111</v>
      </c>
      <c r="D37" s="13">
        <v>2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144</v>
      </c>
      <c r="C38" s="13" t="s">
        <v>111</v>
      </c>
      <c r="D38" s="13">
        <v>1</v>
      </c>
      <c r="E38" s="12"/>
      <c r="F38" s="9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145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249</v>
      </c>
      <c r="C40" s="13" t="s">
        <v>111</v>
      </c>
      <c r="D40" s="13">
        <v>3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178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179</v>
      </c>
      <c r="C42" s="13" t="s">
        <v>111</v>
      </c>
      <c r="D42" s="13">
        <v>2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180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181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151</v>
      </c>
      <c r="C45" s="13" t="s">
        <v>111</v>
      </c>
      <c r="D45" s="13">
        <v>5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152</v>
      </c>
      <c r="C46" s="13" t="s">
        <v>111</v>
      </c>
      <c r="D46" s="13">
        <v>1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153</v>
      </c>
      <c r="C47" s="13" t="s">
        <v>111</v>
      </c>
      <c r="D47" s="13">
        <v>4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154</v>
      </c>
      <c r="C48" s="13" t="s">
        <v>112</v>
      </c>
      <c r="D48" s="13">
        <v>3</v>
      </c>
      <c r="E48" s="12"/>
      <c r="F48" s="9">
        <f t="shared" si="0"/>
        <v>0</v>
      </c>
    </row>
    <row r="49" spans="1:7" ht="24" customHeight="1" thickBot="1" x14ac:dyDescent="0.3">
      <c r="A49" s="8">
        <f t="shared" si="1"/>
        <v>39</v>
      </c>
      <c r="B49" s="10" t="s">
        <v>155</v>
      </c>
      <c r="C49" s="13" t="s">
        <v>111</v>
      </c>
      <c r="D49" s="13">
        <v>3</v>
      </c>
      <c r="E49" s="12"/>
      <c r="F49" s="9">
        <f t="shared" si="0"/>
        <v>0</v>
      </c>
    </row>
    <row r="50" spans="1:7" ht="29.25" customHeight="1" thickBot="1" x14ac:dyDescent="0.3">
      <c r="A50" s="8">
        <f t="shared" si="1"/>
        <v>40</v>
      </c>
      <c r="B50" s="10" t="s">
        <v>157</v>
      </c>
      <c r="C50" s="13" t="s">
        <v>111</v>
      </c>
      <c r="D50" s="13">
        <v>1</v>
      </c>
      <c r="E50" s="12"/>
      <c r="F50" s="9">
        <f t="shared" si="0"/>
        <v>0</v>
      </c>
    </row>
    <row r="51" spans="1:7" ht="24.75" customHeight="1" thickBot="1" x14ac:dyDescent="0.3">
      <c r="A51" s="8">
        <f t="shared" si="1"/>
        <v>41</v>
      </c>
      <c r="B51" s="10" t="s">
        <v>156</v>
      </c>
      <c r="C51" s="13" t="s">
        <v>111</v>
      </c>
      <c r="D51" s="13">
        <v>3</v>
      </c>
      <c r="E51" s="12"/>
      <c r="F51" s="9">
        <f t="shared" si="0"/>
        <v>0</v>
      </c>
    </row>
    <row r="52" spans="1:7" ht="112.5" customHeight="1" thickBot="1" x14ac:dyDescent="0.3">
      <c r="A52" s="8">
        <f t="shared" si="1"/>
        <v>42</v>
      </c>
      <c r="B52" s="10" t="s">
        <v>182</v>
      </c>
      <c r="C52" s="13" t="s">
        <v>111</v>
      </c>
      <c r="D52" s="13">
        <v>1</v>
      </c>
      <c r="E52" s="12"/>
      <c r="F52" s="9">
        <f t="shared" si="0"/>
        <v>0</v>
      </c>
    </row>
    <row r="53" spans="1:7" s="7" customFormat="1" ht="24.75" customHeight="1" thickBot="1" x14ac:dyDescent="0.3">
      <c r="A53" s="23" t="s">
        <v>301</v>
      </c>
      <c r="B53" s="24"/>
      <c r="C53" s="24"/>
      <c r="D53" s="25"/>
      <c r="E53" s="28"/>
      <c r="F53" s="28"/>
    </row>
    <row r="54" spans="1:7" ht="30" customHeight="1" thickBot="1" x14ac:dyDescent="0.3">
      <c r="A54" s="8">
        <f>43</f>
        <v>43</v>
      </c>
      <c r="B54" s="10" t="s">
        <v>161</v>
      </c>
      <c r="C54" s="13" t="s">
        <v>111</v>
      </c>
      <c r="D54" s="13">
        <v>0.5</v>
      </c>
      <c r="E54" s="12"/>
      <c r="F54" s="9">
        <f t="shared" ref="F54:F62" si="2">D54*E54</f>
        <v>0</v>
      </c>
    </row>
    <row r="55" spans="1:7" ht="24.75" customHeight="1" thickBot="1" x14ac:dyDescent="0.3">
      <c r="A55" s="8">
        <f>A54+1</f>
        <v>44</v>
      </c>
      <c r="B55" s="10" t="s">
        <v>162</v>
      </c>
      <c r="C55" s="13" t="s">
        <v>111</v>
      </c>
      <c r="D55" s="13">
        <v>3</v>
      </c>
      <c r="E55" s="12"/>
      <c r="F55" s="9">
        <f t="shared" si="2"/>
        <v>0</v>
      </c>
    </row>
    <row r="56" spans="1:7" ht="25.5" customHeight="1" thickBot="1" x14ac:dyDescent="0.3">
      <c r="A56" s="8">
        <f t="shared" ref="A56:A62" si="3">A55+1</f>
        <v>45</v>
      </c>
      <c r="B56" s="10" t="s">
        <v>163</v>
      </c>
      <c r="C56" s="13" t="s">
        <v>111</v>
      </c>
      <c r="D56" s="13">
        <v>2</v>
      </c>
      <c r="E56" s="12"/>
      <c r="F56" s="9">
        <f t="shared" si="2"/>
        <v>0</v>
      </c>
    </row>
    <row r="57" spans="1:7" ht="27" customHeight="1" thickBot="1" x14ac:dyDescent="0.3">
      <c r="A57" s="8">
        <f t="shared" si="3"/>
        <v>46</v>
      </c>
      <c r="B57" s="10" t="s">
        <v>164</v>
      </c>
      <c r="C57" s="13" t="s">
        <v>111</v>
      </c>
      <c r="D57" s="13">
        <v>3</v>
      </c>
      <c r="E57" s="12"/>
      <c r="F57" s="9">
        <f t="shared" si="2"/>
        <v>0</v>
      </c>
    </row>
    <row r="58" spans="1:7" ht="26.25" customHeight="1" thickBot="1" x14ac:dyDescent="0.3">
      <c r="A58" s="8">
        <f t="shared" si="3"/>
        <v>47</v>
      </c>
      <c r="B58" s="10" t="s">
        <v>165</v>
      </c>
      <c r="C58" s="13" t="s">
        <v>111</v>
      </c>
      <c r="D58" s="13">
        <v>8</v>
      </c>
      <c r="E58" s="12"/>
      <c r="F58" s="9">
        <f t="shared" si="2"/>
        <v>0</v>
      </c>
    </row>
    <row r="59" spans="1:7" ht="26.25" customHeight="1" thickBot="1" x14ac:dyDescent="0.3">
      <c r="A59" s="8">
        <f t="shared" si="3"/>
        <v>48</v>
      </c>
      <c r="B59" s="10" t="s">
        <v>166</v>
      </c>
      <c r="C59" s="13" t="s">
        <v>130</v>
      </c>
      <c r="D59" s="13">
        <v>1</v>
      </c>
      <c r="E59" s="12"/>
      <c r="F59" s="9">
        <f t="shared" si="2"/>
        <v>0</v>
      </c>
    </row>
    <row r="60" spans="1:7" ht="47.25" customHeight="1" thickBot="1" x14ac:dyDescent="0.3">
      <c r="A60" s="8">
        <f t="shared" si="3"/>
        <v>49</v>
      </c>
      <c r="B60" s="10" t="s">
        <v>167</v>
      </c>
      <c r="C60" s="13" t="s">
        <v>111</v>
      </c>
      <c r="D60" s="13">
        <v>1</v>
      </c>
      <c r="E60" s="12"/>
      <c r="F60" s="9">
        <f t="shared" si="2"/>
        <v>0</v>
      </c>
    </row>
    <row r="61" spans="1:7" ht="58.5" customHeight="1" thickBot="1" x14ac:dyDescent="0.3">
      <c r="A61" s="8">
        <f t="shared" si="3"/>
        <v>50</v>
      </c>
      <c r="B61" s="10" t="s">
        <v>107</v>
      </c>
      <c r="C61" s="13" t="s">
        <v>108</v>
      </c>
      <c r="D61" s="13">
        <v>16</v>
      </c>
      <c r="E61" s="12"/>
      <c r="F61" s="9">
        <f t="shared" si="2"/>
        <v>0</v>
      </c>
    </row>
    <row r="62" spans="1:7" ht="78.75" customHeight="1" thickBot="1" x14ac:dyDescent="0.3">
      <c r="A62" s="8">
        <f t="shared" si="3"/>
        <v>51</v>
      </c>
      <c r="B62" s="10" t="s">
        <v>109</v>
      </c>
      <c r="C62" s="13" t="s">
        <v>108</v>
      </c>
      <c r="D62" s="13">
        <v>32</v>
      </c>
      <c r="E62" s="12"/>
      <c r="F62" s="9">
        <f t="shared" si="2"/>
        <v>0</v>
      </c>
      <c r="G62" s="19"/>
    </row>
    <row r="63" spans="1:7" ht="28.5" customHeight="1" thickBot="1" x14ac:dyDescent="0.3">
      <c r="A63" s="23" t="s">
        <v>253</v>
      </c>
      <c r="B63" s="24"/>
      <c r="C63" s="24"/>
      <c r="D63" s="25"/>
      <c r="E63" s="28"/>
      <c r="F63" s="28"/>
    </row>
    <row r="64" spans="1:7" ht="33" customHeight="1" thickBot="1" x14ac:dyDescent="0.3">
      <c r="A64" s="23" t="s">
        <v>254</v>
      </c>
      <c r="B64" s="24"/>
      <c r="C64" s="24"/>
      <c r="D64" s="25"/>
      <c r="E64" s="28"/>
      <c r="F64" s="28"/>
    </row>
    <row r="65" spans="1:6" ht="43.5" customHeight="1" thickBot="1" x14ac:dyDescent="0.3">
      <c r="A65" s="8">
        <f>A62+1</f>
        <v>52</v>
      </c>
      <c r="B65" s="36" t="s">
        <v>339</v>
      </c>
      <c r="C65" s="37" t="s">
        <v>256</v>
      </c>
      <c r="D65" s="37">
        <v>1</v>
      </c>
      <c r="E65" s="12"/>
      <c r="F65" s="9">
        <f t="shared" ref="F65:F67" si="4">D65*E65</f>
        <v>0</v>
      </c>
    </row>
    <row r="66" spans="1:6" ht="43.5" customHeight="1" thickBot="1" x14ac:dyDescent="0.3">
      <c r="A66" s="8">
        <f t="shared" ref="A66:A90" si="5">A65+1</f>
        <v>53</v>
      </c>
      <c r="B66" s="36" t="s">
        <v>313</v>
      </c>
      <c r="C66" s="37" t="s">
        <v>258</v>
      </c>
      <c r="D66" s="37">
        <v>1</v>
      </c>
      <c r="E66" s="12"/>
      <c r="F66" s="9">
        <f t="shared" si="4"/>
        <v>0</v>
      </c>
    </row>
    <row r="67" spans="1:6" ht="43.5" customHeight="1" thickBot="1" x14ac:dyDescent="0.3">
      <c r="A67" s="8">
        <f t="shared" si="5"/>
        <v>54</v>
      </c>
      <c r="B67" s="36" t="s">
        <v>340</v>
      </c>
      <c r="C67" s="37" t="s">
        <v>258</v>
      </c>
      <c r="D67" s="37">
        <v>1</v>
      </c>
      <c r="E67" s="12"/>
      <c r="F67" s="9">
        <f t="shared" si="4"/>
        <v>0</v>
      </c>
    </row>
    <row r="68" spans="1:6" ht="31.5" customHeight="1" thickBot="1" x14ac:dyDescent="0.3">
      <c r="A68" s="38" t="s">
        <v>278</v>
      </c>
      <c r="B68" s="38"/>
      <c r="C68" s="38"/>
      <c r="D68" s="38"/>
      <c r="E68" s="28"/>
      <c r="F68" s="28"/>
    </row>
    <row r="69" spans="1:6" ht="60" customHeight="1" thickBot="1" x14ac:dyDescent="0.3">
      <c r="A69" s="8">
        <f>A67+1</f>
        <v>55</v>
      </c>
      <c r="B69" s="36" t="s">
        <v>341</v>
      </c>
      <c r="C69" s="37" t="s">
        <v>258</v>
      </c>
      <c r="D69" s="37">
        <v>50</v>
      </c>
      <c r="E69" s="12"/>
      <c r="F69" s="9">
        <f t="shared" ref="F69:F75" si="6">D69*E69</f>
        <v>0</v>
      </c>
    </row>
    <row r="70" spans="1:6" ht="67.5" customHeight="1" thickBot="1" x14ac:dyDescent="0.3">
      <c r="A70" s="8">
        <f t="shared" si="5"/>
        <v>56</v>
      </c>
      <c r="B70" s="36" t="s">
        <v>342</v>
      </c>
      <c r="C70" s="37" t="s">
        <v>258</v>
      </c>
      <c r="D70" s="37">
        <v>50</v>
      </c>
      <c r="E70" s="12"/>
      <c r="F70" s="9">
        <f t="shared" si="6"/>
        <v>0</v>
      </c>
    </row>
    <row r="71" spans="1:6" ht="66" customHeight="1" thickBot="1" x14ac:dyDescent="0.3">
      <c r="A71" s="8">
        <f t="shared" si="5"/>
        <v>57</v>
      </c>
      <c r="B71" s="36" t="s">
        <v>343</v>
      </c>
      <c r="C71" s="37" t="s">
        <v>258</v>
      </c>
      <c r="D71" s="37">
        <v>50</v>
      </c>
      <c r="E71" s="12"/>
      <c r="F71" s="9">
        <f t="shared" si="6"/>
        <v>0</v>
      </c>
    </row>
    <row r="72" spans="1:6" ht="32.25" customHeight="1" thickBot="1" x14ac:dyDescent="0.3">
      <c r="A72" s="8">
        <f t="shared" si="5"/>
        <v>58</v>
      </c>
      <c r="B72" s="36" t="s">
        <v>344</v>
      </c>
      <c r="C72" s="37" t="s">
        <v>256</v>
      </c>
      <c r="D72" s="37">
        <v>50</v>
      </c>
      <c r="E72" s="12"/>
      <c r="F72" s="9">
        <f t="shared" si="6"/>
        <v>0</v>
      </c>
    </row>
    <row r="73" spans="1:6" ht="30" customHeight="1" thickBot="1" x14ac:dyDescent="0.3">
      <c r="A73" s="8">
        <f t="shared" si="5"/>
        <v>59</v>
      </c>
      <c r="B73" s="36" t="s">
        <v>281</v>
      </c>
      <c r="C73" s="37" t="s">
        <v>258</v>
      </c>
      <c r="D73" s="37">
        <v>3</v>
      </c>
      <c r="E73" s="12"/>
      <c r="F73" s="9">
        <f t="shared" si="6"/>
        <v>0</v>
      </c>
    </row>
    <row r="74" spans="1:6" ht="43.5" customHeight="1" thickBot="1" x14ac:dyDescent="0.3">
      <c r="A74" s="8">
        <f t="shared" si="5"/>
        <v>60</v>
      </c>
      <c r="B74" s="36" t="s">
        <v>345</v>
      </c>
      <c r="C74" s="37" t="s">
        <v>256</v>
      </c>
      <c r="D74" s="37">
        <v>2</v>
      </c>
      <c r="E74" s="12"/>
      <c r="F74" s="9">
        <f t="shared" si="6"/>
        <v>0</v>
      </c>
    </row>
    <row r="75" spans="1:6" ht="43.5" customHeight="1" thickBot="1" x14ac:dyDescent="0.3">
      <c r="A75" s="8">
        <f t="shared" si="5"/>
        <v>61</v>
      </c>
      <c r="B75" s="36" t="s">
        <v>346</v>
      </c>
      <c r="C75" s="37" t="s">
        <v>258</v>
      </c>
      <c r="D75" s="37">
        <v>1</v>
      </c>
      <c r="E75" s="12"/>
      <c r="F75" s="9">
        <f t="shared" si="6"/>
        <v>0</v>
      </c>
    </row>
    <row r="76" spans="1:6" ht="28.5" customHeight="1" thickBot="1" x14ac:dyDescent="0.3">
      <c r="A76" s="38" t="s">
        <v>288</v>
      </c>
      <c r="B76" s="38"/>
      <c r="C76" s="38"/>
      <c r="D76" s="38"/>
      <c r="E76" s="28"/>
      <c r="F76" s="28"/>
    </row>
    <row r="77" spans="1:6" ht="66" customHeight="1" thickBot="1" x14ac:dyDescent="0.3">
      <c r="A77" s="8">
        <f>A75+1</f>
        <v>62</v>
      </c>
      <c r="B77" s="36" t="s">
        <v>314</v>
      </c>
      <c r="C77" s="37" t="s">
        <v>258</v>
      </c>
      <c r="D77" s="37">
        <v>10</v>
      </c>
      <c r="E77" s="12"/>
      <c r="F77" s="9">
        <f t="shared" ref="F77:F84" si="7">D77*E77</f>
        <v>0</v>
      </c>
    </row>
    <row r="78" spans="1:6" ht="63.75" customHeight="1" thickBot="1" x14ac:dyDescent="0.3">
      <c r="A78" s="8">
        <f t="shared" si="5"/>
        <v>63</v>
      </c>
      <c r="B78" s="36" t="s">
        <v>317</v>
      </c>
      <c r="C78" s="37" t="s">
        <v>258</v>
      </c>
      <c r="D78" s="37">
        <v>1</v>
      </c>
      <c r="E78" s="12"/>
      <c r="F78" s="9">
        <f t="shared" si="7"/>
        <v>0</v>
      </c>
    </row>
    <row r="79" spans="1:6" ht="60" customHeight="1" thickBot="1" x14ac:dyDescent="0.3">
      <c r="A79" s="8">
        <f t="shared" si="5"/>
        <v>64</v>
      </c>
      <c r="B79" s="36" t="s">
        <v>318</v>
      </c>
      <c r="C79" s="37" t="s">
        <v>258</v>
      </c>
      <c r="D79" s="37">
        <v>2</v>
      </c>
      <c r="E79" s="12"/>
      <c r="F79" s="9">
        <f t="shared" si="7"/>
        <v>0</v>
      </c>
    </row>
    <row r="80" spans="1:6" ht="43.5" customHeight="1" thickBot="1" x14ac:dyDescent="0.3">
      <c r="A80" s="8">
        <f t="shared" si="5"/>
        <v>65</v>
      </c>
      <c r="B80" s="36" t="s">
        <v>292</v>
      </c>
      <c r="C80" s="37" t="s">
        <v>256</v>
      </c>
      <c r="D80" s="37">
        <v>3</v>
      </c>
      <c r="E80" s="12"/>
      <c r="F80" s="9">
        <f t="shared" si="7"/>
        <v>0</v>
      </c>
    </row>
    <row r="81" spans="1:9" ht="43.5" customHeight="1" thickBot="1" x14ac:dyDescent="0.3">
      <c r="A81" s="8">
        <f t="shared" si="5"/>
        <v>66</v>
      </c>
      <c r="B81" s="36" t="s">
        <v>293</v>
      </c>
      <c r="C81" s="37" t="s">
        <v>258</v>
      </c>
      <c r="D81" s="37">
        <v>10</v>
      </c>
      <c r="E81" s="12"/>
      <c r="F81" s="9">
        <f t="shared" si="7"/>
        <v>0</v>
      </c>
    </row>
    <row r="82" spans="1:9" ht="43.5" customHeight="1" thickBot="1" x14ac:dyDescent="0.3">
      <c r="A82" s="8">
        <f t="shared" si="5"/>
        <v>67</v>
      </c>
      <c r="B82" s="36" t="s">
        <v>297</v>
      </c>
      <c r="C82" s="37" t="s">
        <v>256</v>
      </c>
      <c r="D82" s="37">
        <v>1</v>
      </c>
      <c r="E82" s="12"/>
      <c r="F82" s="9">
        <f t="shared" si="7"/>
        <v>0</v>
      </c>
    </row>
    <row r="83" spans="1:9" ht="43.5" customHeight="1" thickBot="1" x14ac:dyDescent="0.3">
      <c r="A83" s="8">
        <f t="shared" si="5"/>
        <v>68</v>
      </c>
      <c r="B83" s="36" t="s">
        <v>298</v>
      </c>
      <c r="C83" s="37" t="s">
        <v>258</v>
      </c>
      <c r="D83" s="37">
        <v>2</v>
      </c>
      <c r="E83" s="12"/>
      <c r="F83" s="9">
        <f t="shared" si="7"/>
        <v>0</v>
      </c>
    </row>
    <row r="84" spans="1:9" ht="43.5" customHeight="1" thickBot="1" x14ac:dyDescent="0.3">
      <c r="A84" s="8">
        <f t="shared" si="5"/>
        <v>69</v>
      </c>
      <c r="B84" s="36" t="s">
        <v>299</v>
      </c>
      <c r="C84" s="37" t="s">
        <v>256</v>
      </c>
      <c r="D84" s="37">
        <v>1</v>
      </c>
      <c r="E84" s="12"/>
      <c r="F84" s="9">
        <f t="shared" si="7"/>
        <v>0</v>
      </c>
    </row>
    <row r="85" spans="1:9" ht="29.25" customHeight="1" thickBot="1" x14ac:dyDescent="0.3">
      <c r="A85" s="38" t="s">
        <v>302</v>
      </c>
      <c r="B85" s="38"/>
      <c r="C85" s="38"/>
      <c r="D85" s="38"/>
      <c r="E85" s="28"/>
      <c r="F85" s="28"/>
    </row>
    <row r="86" spans="1:9" ht="43.5" customHeight="1" thickBot="1" x14ac:dyDescent="0.3">
      <c r="A86" s="8">
        <f>A84+1</f>
        <v>70</v>
      </c>
      <c r="B86" s="36" t="s">
        <v>303</v>
      </c>
      <c r="C86" s="37" t="s">
        <v>304</v>
      </c>
      <c r="D86" s="37">
        <v>8.4</v>
      </c>
      <c r="E86" s="12"/>
      <c r="F86" s="9">
        <f t="shared" ref="F86:F90" si="8">D86*E86</f>
        <v>0</v>
      </c>
    </row>
    <row r="87" spans="1:9" ht="43.5" customHeight="1" thickBot="1" x14ac:dyDescent="0.3">
      <c r="A87" s="8">
        <f t="shared" si="5"/>
        <v>71</v>
      </c>
      <c r="B87" s="36" t="s">
        <v>305</v>
      </c>
      <c r="C87" s="37" t="s">
        <v>306</v>
      </c>
      <c r="D87" s="37">
        <v>12</v>
      </c>
      <c r="E87" s="12"/>
      <c r="F87" s="9">
        <f t="shared" si="8"/>
        <v>0</v>
      </c>
    </row>
    <row r="88" spans="1:9" ht="66" customHeight="1" thickBot="1" x14ac:dyDescent="0.3">
      <c r="A88" s="8">
        <f t="shared" si="5"/>
        <v>72</v>
      </c>
      <c r="B88" s="36" t="s">
        <v>307</v>
      </c>
      <c r="C88" s="37" t="s">
        <v>304</v>
      </c>
      <c r="D88" s="37">
        <v>8.4</v>
      </c>
      <c r="E88" s="12"/>
      <c r="F88" s="9">
        <f t="shared" si="8"/>
        <v>0</v>
      </c>
    </row>
    <row r="89" spans="1:9" ht="28.5" customHeight="1" thickBot="1" x14ac:dyDescent="0.3">
      <c r="A89" s="8">
        <f t="shared" si="5"/>
        <v>73</v>
      </c>
      <c r="B89" s="36" t="s">
        <v>310</v>
      </c>
      <c r="C89" s="37" t="s">
        <v>309</v>
      </c>
      <c r="D89" s="37">
        <v>4</v>
      </c>
      <c r="E89" s="12"/>
      <c r="F89" s="9">
        <f t="shared" si="8"/>
        <v>0</v>
      </c>
    </row>
    <row r="90" spans="1:9" ht="43.5" customHeight="1" thickBot="1" x14ac:dyDescent="0.3">
      <c r="A90" s="8">
        <f t="shared" si="5"/>
        <v>74</v>
      </c>
      <c r="B90" s="36" t="s">
        <v>311</v>
      </c>
      <c r="C90" s="37" t="s">
        <v>309</v>
      </c>
      <c r="D90" s="37">
        <v>4</v>
      </c>
      <c r="E90" s="12"/>
      <c r="F90" s="9">
        <f t="shared" si="8"/>
        <v>0</v>
      </c>
    </row>
    <row r="91" spans="1:9" s="7" customFormat="1" ht="26.25" thickBot="1" x14ac:dyDescent="0.4">
      <c r="A91" s="59" t="s">
        <v>183</v>
      </c>
      <c r="B91" s="59"/>
      <c r="C91" s="59"/>
      <c r="D91" s="59"/>
      <c r="E91" s="59"/>
      <c r="F91" s="17">
        <f>SUM(F11:F90)</f>
        <v>0</v>
      </c>
      <c r="I91" s="20"/>
    </row>
  </sheetData>
  <mergeCells count="10">
    <mergeCell ref="A10:D10"/>
    <mergeCell ref="A91:E91"/>
    <mergeCell ref="F8:F9"/>
    <mergeCell ref="A5:F5"/>
    <mergeCell ref="A6:F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0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1257300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2"/>
  <sheetViews>
    <sheetView view="pageBreakPreview" topLeftCell="A121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350</v>
      </c>
      <c r="B5" s="45"/>
      <c r="C5" s="45"/>
      <c r="D5" s="45"/>
      <c r="E5" s="45"/>
      <c r="F5" s="45"/>
    </row>
    <row r="6" spans="1:6" x14ac:dyDescent="0.25">
      <c r="A6" s="46" t="s">
        <v>186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347</v>
      </c>
      <c r="E8" s="53" t="s">
        <v>348</v>
      </c>
      <c r="F8" s="47" t="s">
        <v>349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14400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113</v>
      </c>
      <c r="C12" s="13" t="s">
        <v>114</v>
      </c>
      <c r="D12" s="13">
        <v>33</v>
      </c>
      <c r="E12" s="12"/>
      <c r="F12" s="9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115</v>
      </c>
      <c r="C13" s="13" t="s">
        <v>114</v>
      </c>
      <c r="D13" s="13">
        <v>34</v>
      </c>
      <c r="E13" s="12"/>
      <c r="F13" s="9">
        <f t="shared" si="0"/>
        <v>0</v>
      </c>
    </row>
    <row r="14" spans="1:6" ht="39.75" customHeight="1" thickBot="1" x14ac:dyDescent="0.3">
      <c r="A14" s="8">
        <f t="shared" si="1"/>
        <v>4</v>
      </c>
      <c r="B14" s="14" t="s">
        <v>188</v>
      </c>
      <c r="C14" s="13" t="s">
        <v>111</v>
      </c>
      <c r="D14" s="15">
        <v>288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189</v>
      </c>
      <c r="C15" s="13" t="s">
        <v>111</v>
      </c>
      <c r="D15" s="15">
        <v>228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190</v>
      </c>
      <c r="C16" s="13" t="s">
        <v>111</v>
      </c>
      <c r="D16" s="13">
        <v>228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120</v>
      </c>
      <c r="C18" s="13" t="s">
        <v>111</v>
      </c>
      <c r="D18" s="13">
        <v>16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146</v>
      </c>
      <c r="C19" s="13" t="s">
        <v>111</v>
      </c>
      <c r="D19" s="13">
        <v>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15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191</v>
      </c>
      <c r="C21" s="13" t="s">
        <v>111</v>
      </c>
      <c r="D21" s="26">
        <v>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122</v>
      </c>
      <c r="C22" s="13" t="s">
        <v>111</v>
      </c>
      <c r="D22" s="27">
        <v>11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123</v>
      </c>
      <c r="C23" s="13" t="s">
        <v>111</v>
      </c>
      <c r="D23" s="27">
        <v>32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124</v>
      </c>
      <c r="C24" s="13" t="s">
        <v>111</v>
      </c>
      <c r="D24" s="13">
        <v>3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125</v>
      </c>
      <c r="C25" s="13" t="s">
        <v>111</v>
      </c>
      <c r="D25" s="13">
        <v>12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126</v>
      </c>
      <c r="C26" s="13" t="s">
        <v>111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127</v>
      </c>
      <c r="C27" s="13" t="s">
        <v>111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128</v>
      </c>
      <c r="C28" s="13" t="s">
        <v>111</v>
      </c>
      <c r="D28" s="13">
        <v>9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129</v>
      </c>
      <c r="C29" s="13" t="s">
        <v>130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131</v>
      </c>
      <c r="C30" s="13" t="s">
        <v>132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133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134</v>
      </c>
      <c r="C32" s="13" t="s">
        <v>111</v>
      </c>
      <c r="D32" s="13">
        <v>6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135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136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137</v>
      </c>
      <c r="C35" s="13" t="s">
        <v>111</v>
      </c>
      <c r="D35" s="13">
        <v>2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138</v>
      </c>
      <c r="C36" s="13" t="s">
        <v>111</v>
      </c>
      <c r="D36" s="13">
        <v>2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139</v>
      </c>
      <c r="C37" s="13" t="s">
        <v>112</v>
      </c>
      <c r="D37" s="13">
        <v>5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140</v>
      </c>
      <c r="C38" s="13" t="s">
        <v>111</v>
      </c>
      <c r="D38" s="13">
        <v>8</v>
      </c>
      <c r="E38" s="12"/>
      <c r="F38" s="9">
        <f t="shared" si="0"/>
        <v>0</v>
      </c>
    </row>
    <row r="39" spans="1:6" ht="35.25" customHeight="1" thickBot="1" x14ac:dyDescent="0.3">
      <c r="A39" s="8">
        <f t="shared" si="1"/>
        <v>29</v>
      </c>
      <c r="B39" s="10" t="s">
        <v>141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142</v>
      </c>
      <c r="C40" s="13" t="s">
        <v>111</v>
      </c>
      <c r="D40" s="13">
        <v>1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143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144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145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192</v>
      </c>
      <c r="C44" s="13" t="s">
        <v>111</v>
      </c>
      <c r="D44" s="13">
        <v>2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193</v>
      </c>
      <c r="C47" s="13" t="s">
        <v>111</v>
      </c>
      <c r="D47" s="13">
        <v>2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9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9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9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9">
        <f t="shared" si="0"/>
        <v>0</v>
      </c>
    </row>
    <row r="52" spans="1:6" ht="24.75" customHeight="1" thickBot="1" x14ac:dyDescent="0.3">
      <c r="A52" s="8">
        <f t="shared" si="1"/>
        <v>42</v>
      </c>
      <c r="B52" s="10" t="s">
        <v>156</v>
      </c>
      <c r="C52" s="13" t="s">
        <v>111</v>
      </c>
      <c r="D52" s="13">
        <v>3</v>
      </c>
      <c r="E52" s="12"/>
      <c r="F52" s="9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155</v>
      </c>
      <c r="C53" s="13" t="s">
        <v>111</v>
      </c>
      <c r="D53" s="13">
        <v>3</v>
      </c>
      <c r="E53" s="12"/>
      <c r="F53" s="9">
        <f t="shared" si="0"/>
        <v>0</v>
      </c>
    </row>
    <row r="54" spans="1:6" ht="24.7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9">
        <f t="shared" si="0"/>
        <v>0</v>
      </c>
    </row>
    <row r="55" spans="1:6" ht="24.75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9">
        <f t="shared" si="0"/>
        <v>0</v>
      </c>
    </row>
    <row r="56" spans="1:6" ht="69" customHeight="1" thickBot="1" x14ac:dyDescent="0.3">
      <c r="A56" s="8">
        <f t="shared" si="1"/>
        <v>46</v>
      </c>
      <c r="B56" s="10" t="s">
        <v>194</v>
      </c>
      <c r="C56" s="13" t="s">
        <v>111</v>
      </c>
      <c r="D56" s="13">
        <v>1</v>
      </c>
      <c r="E56" s="12"/>
      <c r="F56" s="9">
        <f t="shared" si="0"/>
        <v>0</v>
      </c>
    </row>
    <row r="57" spans="1:6" ht="82.5" customHeight="1" thickBot="1" x14ac:dyDescent="0.3">
      <c r="A57" s="8">
        <f t="shared" si="1"/>
        <v>47</v>
      </c>
      <c r="B57" s="10" t="s">
        <v>182</v>
      </c>
      <c r="C57" s="13" t="s">
        <v>111</v>
      </c>
      <c r="D57" s="13">
        <v>1</v>
      </c>
      <c r="E57" s="12"/>
      <c r="F57" s="9">
        <f t="shared" si="0"/>
        <v>0</v>
      </c>
    </row>
    <row r="58" spans="1:6" s="7" customFormat="1" ht="26.25" customHeight="1" thickBot="1" x14ac:dyDescent="0.3">
      <c r="A58" s="23" t="s">
        <v>301</v>
      </c>
      <c r="B58" s="24"/>
      <c r="C58" s="24"/>
      <c r="D58" s="25"/>
      <c r="E58" s="28"/>
      <c r="F58" s="28"/>
    </row>
    <row r="59" spans="1:6" ht="30" customHeight="1" thickBot="1" x14ac:dyDescent="0.3">
      <c r="A59" s="8">
        <f>43</f>
        <v>43</v>
      </c>
      <c r="B59" s="10" t="s">
        <v>161</v>
      </c>
      <c r="C59" s="13" t="s">
        <v>111</v>
      </c>
      <c r="D59" s="13">
        <v>1</v>
      </c>
      <c r="E59" s="12"/>
      <c r="F59" s="9">
        <f t="shared" ref="F59:F67" si="2">D59*E59</f>
        <v>0</v>
      </c>
    </row>
    <row r="60" spans="1:6" ht="24.75" customHeight="1" thickBot="1" x14ac:dyDescent="0.3">
      <c r="A60" s="8">
        <f>A59+1</f>
        <v>44</v>
      </c>
      <c r="B60" s="10" t="s">
        <v>162</v>
      </c>
      <c r="C60" s="13" t="s">
        <v>111</v>
      </c>
      <c r="D60" s="13">
        <v>5</v>
      </c>
      <c r="E60" s="12"/>
      <c r="F60" s="9">
        <f t="shared" si="2"/>
        <v>0</v>
      </c>
    </row>
    <row r="61" spans="1:6" ht="25.5" customHeight="1" thickBot="1" x14ac:dyDescent="0.3">
      <c r="A61" s="8">
        <f t="shared" ref="A61:A67" si="3">A60+1</f>
        <v>45</v>
      </c>
      <c r="B61" s="10" t="s">
        <v>163</v>
      </c>
      <c r="C61" s="13" t="s">
        <v>111</v>
      </c>
      <c r="D61" s="13">
        <v>4</v>
      </c>
      <c r="E61" s="12"/>
      <c r="F61" s="9">
        <f t="shared" si="2"/>
        <v>0</v>
      </c>
    </row>
    <row r="62" spans="1:6" ht="27" customHeight="1" thickBot="1" x14ac:dyDescent="0.3">
      <c r="A62" s="8">
        <f t="shared" si="3"/>
        <v>46</v>
      </c>
      <c r="B62" s="10" t="s">
        <v>164</v>
      </c>
      <c r="C62" s="13" t="s">
        <v>111</v>
      </c>
      <c r="D62" s="13">
        <v>3</v>
      </c>
      <c r="E62" s="12"/>
      <c r="F62" s="9">
        <f t="shared" si="2"/>
        <v>0</v>
      </c>
    </row>
    <row r="63" spans="1:6" ht="26.25" customHeight="1" thickBot="1" x14ac:dyDescent="0.3">
      <c r="A63" s="8">
        <f t="shared" si="3"/>
        <v>47</v>
      </c>
      <c r="B63" s="10" t="s">
        <v>165</v>
      </c>
      <c r="C63" s="13" t="s">
        <v>111</v>
      </c>
      <c r="D63" s="13">
        <v>8</v>
      </c>
      <c r="E63" s="12"/>
      <c r="F63" s="9">
        <f t="shared" si="2"/>
        <v>0</v>
      </c>
    </row>
    <row r="64" spans="1:6" ht="26.25" customHeight="1" thickBot="1" x14ac:dyDescent="0.3">
      <c r="A64" s="8">
        <f t="shared" si="3"/>
        <v>48</v>
      </c>
      <c r="B64" s="10" t="s">
        <v>166</v>
      </c>
      <c r="C64" s="13" t="s">
        <v>130</v>
      </c>
      <c r="D64" s="13">
        <v>1</v>
      </c>
      <c r="E64" s="12"/>
      <c r="F64" s="9">
        <f t="shared" si="2"/>
        <v>0</v>
      </c>
    </row>
    <row r="65" spans="1:7" ht="47.25" customHeight="1" thickBot="1" x14ac:dyDescent="0.3">
      <c r="A65" s="8">
        <f t="shared" si="3"/>
        <v>49</v>
      </c>
      <c r="B65" s="10" t="s">
        <v>167</v>
      </c>
      <c r="C65" s="13" t="s">
        <v>111</v>
      </c>
      <c r="D65" s="13">
        <v>1</v>
      </c>
      <c r="E65" s="12"/>
      <c r="F65" s="9">
        <f t="shared" si="2"/>
        <v>0</v>
      </c>
    </row>
    <row r="66" spans="1:7" ht="58.5" customHeight="1" thickBot="1" x14ac:dyDescent="0.3">
      <c r="A66" s="8">
        <f t="shared" si="3"/>
        <v>50</v>
      </c>
      <c r="B66" s="10" t="s">
        <v>107</v>
      </c>
      <c r="C66" s="13" t="s">
        <v>108</v>
      </c>
      <c r="D66" s="13">
        <v>24</v>
      </c>
      <c r="E66" s="12"/>
      <c r="F66" s="9">
        <f t="shared" si="2"/>
        <v>0</v>
      </c>
    </row>
    <row r="67" spans="1:7" ht="61.5" customHeight="1" thickBot="1" x14ac:dyDescent="0.3">
      <c r="A67" s="8">
        <f t="shared" si="3"/>
        <v>51</v>
      </c>
      <c r="B67" s="10" t="s">
        <v>109</v>
      </c>
      <c r="C67" s="13" t="s">
        <v>108</v>
      </c>
      <c r="D67" s="13">
        <v>48</v>
      </c>
      <c r="E67" s="12"/>
      <c r="F67" s="9">
        <f t="shared" si="2"/>
        <v>0</v>
      </c>
      <c r="G67" s="19"/>
    </row>
    <row r="68" spans="1:7" ht="20.25" customHeight="1" thickBot="1" x14ac:dyDescent="0.3">
      <c r="A68" s="38" t="s">
        <v>253</v>
      </c>
      <c r="B68" s="38"/>
      <c r="C68" s="38"/>
      <c r="D68" s="38"/>
      <c r="E68" s="28"/>
      <c r="F68" s="28"/>
      <c r="G68" s="19"/>
    </row>
    <row r="69" spans="1:7" ht="18.75" customHeight="1" thickBot="1" x14ac:dyDescent="0.3">
      <c r="A69" s="38" t="s">
        <v>254</v>
      </c>
      <c r="B69" s="38"/>
      <c r="C69" s="38"/>
      <c r="D69" s="38"/>
      <c r="E69" s="28"/>
      <c r="F69" s="28"/>
      <c r="G69" s="19"/>
    </row>
    <row r="70" spans="1:7" ht="38.25" customHeight="1" thickBot="1" x14ac:dyDescent="0.3">
      <c r="A70" s="8">
        <f>A67+1</f>
        <v>52</v>
      </c>
      <c r="B70" s="36" t="s">
        <v>255</v>
      </c>
      <c r="C70" s="37" t="s">
        <v>256</v>
      </c>
      <c r="D70" s="37">
        <v>1</v>
      </c>
      <c r="E70" s="12"/>
      <c r="F70" s="9">
        <f t="shared" ref="F70:F98" si="4">D70*E70</f>
        <v>0</v>
      </c>
      <c r="G70" s="19"/>
    </row>
    <row r="71" spans="1:7" ht="49.5" customHeight="1" thickBot="1" x14ac:dyDescent="0.3">
      <c r="A71" s="8">
        <f t="shared" ref="A71:A131" si="5">A70+1</f>
        <v>53</v>
      </c>
      <c r="B71" s="36" t="s">
        <v>257</v>
      </c>
      <c r="C71" s="37" t="s">
        <v>258</v>
      </c>
      <c r="D71" s="37">
        <v>0.5</v>
      </c>
      <c r="E71" s="12"/>
      <c r="F71" s="9">
        <f t="shared" si="4"/>
        <v>0</v>
      </c>
      <c r="G71" s="19"/>
    </row>
    <row r="72" spans="1:7" ht="44.25" customHeight="1" thickBot="1" x14ac:dyDescent="0.3">
      <c r="A72" s="8">
        <f t="shared" si="5"/>
        <v>54</v>
      </c>
      <c r="B72" s="36" t="s">
        <v>259</v>
      </c>
      <c r="C72" s="37" t="s">
        <v>258</v>
      </c>
      <c r="D72" s="37">
        <v>0.3</v>
      </c>
      <c r="E72" s="12"/>
      <c r="F72" s="9">
        <f t="shared" si="4"/>
        <v>0</v>
      </c>
      <c r="G72" s="19"/>
    </row>
    <row r="73" spans="1:7" ht="20.25" customHeight="1" thickBot="1" x14ac:dyDescent="0.3">
      <c r="A73" s="8">
        <f t="shared" si="5"/>
        <v>55</v>
      </c>
      <c r="B73" s="36" t="s">
        <v>260</v>
      </c>
      <c r="C73" s="37" t="s">
        <v>258</v>
      </c>
      <c r="D73" s="37">
        <v>0.4</v>
      </c>
      <c r="E73" s="12"/>
      <c r="F73" s="9">
        <f t="shared" si="4"/>
        <v>0</v>
      </c>
      <c r="G73" s="19"/>
    </row>
    <row r="74" spans="1:7" ht="36.75" customHeight="1" thickBot="1" x14ac:dyDescent="0.3">
      <c r="A74" s="8">
        <f t="shared" si="5"/>
        <v>56</v>
      </c>
      <c r="B74" s="36" t="s">
        <v>261</v>
      </c>
      <c r="C74" s="37" t="s">
        <v>256</v>
      </c>
      <c r="D74" s="37">
        <v>2</v>
      </c>
      <c r="E74" s="12"/>
      <c r="F74" s="9">
        <f t="shared" si="4"/>
        <v>0</v>
      </c>
      <c r="G74" s="19"/>
    </row>
    <row r="75" spans="1:7" ht="57.75" customHeight="1" thickBot="1" x14ac:dyDescent="0.3">
      <c r="A75" s="8">
        <f t="shared" si="5"/>
        <v>57</v>
      </c>
      <c r="B75" s="36" t="s">
        <v>262</v>
      </c>
      <c r="C75" s="37" t="s">
        <v>256</v>
      </c>
      <c r="D75" s="37">
        <v>1</v>
      </c>
      <c r="E75" s="12"/>
      <c r="F75" s="9">
        <f t="shared" si="4"/>
        <v>0</v>
      </c>
      <c r="G75" s="19"/>
    </row>
    <row r="76" spans="1:7" ht="61.5" customHeight="1" thickBot="1" x14ac:dyDescent="0.3">
      <c r="A76" s="8">
        <f t="shared" si="5"/>
        <v>58</v>
      </c>
      <c r="B76" s="36" t="s">
        <v>263</v>
      </c>
      <c r="C76" s="37" t="s">
        <v>256</v>
      </c>
      <c r="D76" s="37">
        <v>1</v>
      </c>
      <c r="E76" s="12"/>
      <c r="F76" s="9">
        <f t="shared" si="4"/>
        <v>0</v>
      </c>
      <c r="G76" s="19"/>
    </row>
    <row r="77" spans="1:7" ht="61.5" customHeight="1" thickBot="1" x14ac:dyDescent="0.3">
      <c r="A77" s="8">
        <f t="shared" si="5"/>
        <v>59</v>
      </c>
      <c r="B77" s="36" t="s">
        <v>264</v>
      </c>
      <c r="C77" s="37" t="s">
        <v>256</v>
      </c>
      <c r="D77" s="37">
        <v>2</v>
      </c>
      <c r="E77" s="12"/>
      <c r="F77" s="9">
        <f t="shared" si="4"/>
        <v>0</v>
      </c>
      <c r="G77" s="19"/>
    </row>
    <row r="78" spans="1:7" ht="39.75" customHeight="1" thickBot="1" x14ac:dyDescent="0.3">
      <c r="A78" s="8">
        <f t="shared" si="5"/>
        <v>60</v>
      </c>
      <c r="B78" s="36" t="s">
        <v>265</v>
      </c>
      <c r="C78" s="37" t="s">
        <v>256</v>
      </c>
      <c r="D78" s="37">
        <v>1</v>
      </c>
      <c r="E78" s="12"/>
      <c r="F78" s="9">
        <f t="shared" si="4"/>
        <v>0</v>
      </c>
      <c r="G78" s="19"/>
    </row>
    <row r="79" spans="1:7" ht="45.75" customHeight="1" thickBot="1" x14ac:dyDescent="0.3">
      <c r="A79" s="8">
        <f t="shared" si="5"/>
        <v>61</v>
      </c>
      <c r="B79" s="36" t="s">
        <v>319</v>
      </c>
      <c r="C79" s="37" t="s">
        <v>256</v>
      </c>
      <c r="D79" s="37">
        <v>1</v>
      </c>
      <c r="E79" s="12"/>
      <c r="F79" s="9">
        <f t="shared" si="4"/>
        <v>0</v>
      </c>
      <c r="G79" s="19"/>
    </row>
    <row r="80" spans="1:7" ht="39.75" customHeight="1" thickBot="1" x14ac:dyDescent="0.3">
      <c r="A80" s="8">
        <f t="shared" si="5"/>
        <v>62</v>
      </c>
      <c r="B80" s="36" t="s">
        <v>266</v>
      </c>
      <c r="C80" s="37" t="s">
        <v>256</v>
      </c>
      <c r="D80" s="37">
        <v>3</v>
      </c>
      <c r="E80" s="12"/>
      <c r="F80" s="9">
        <f t="shared" si="4"/>
        <v>0</v>
      </c>
      <c r="G80" s="19"/>
    </row>
    <row r="81" spans="1:7" ht="43.5" customHeight="1" thickBot="1" x14ac:dyDescent="0.3">
      <c r="A81" s="8">
        <f t="shared" si="5"/>
        <v>63</v>
      </c>
      <c r="B81" s="36" t="s">
        <v>320</v>
      </c>
      <c r="C81" s="37" t="s">
        <v>256</v>
      </c>
      <c r="D81" s="37">
        <v>2</v>
      </c>
      <c r="E81" s="12"/>
      <c r="F81" s="9">
        <f t="shared" si="4"/>
        <v>0</v>
      </c>
      <c r="G81" s="19"/>
    </row>
    <row r="82" spans="1:7" ht="43.5" customHeight="1" thickBot="1" x14ac:dyDescent="0.3">
      <c r="A82" s="8">
        <f t="shared" si="5"/>
        <v>64</v>
      </c>
      <c r="B82" s="36" t="s">
        <v>267</v>
      </c>
      <c r="C82" s="37" t="s">
        <v>256</v>
      </c>
      <c r="D82" s="37">
        <v>1</v>
      </c>
      <c r="E82" s="12"/>
      <c r="F82" s="9">
        <f t="shared" si="4"/>
        <v>0</v>
      </c>
      <c r="G82" s="19"/>
    </row>
    <row r="83" spans="1:7" ht="35.25" customHeight="1" thickBot="1" x14ac:dyDescent="0.3">
      <c r="A83" s="8">
        <f t="shared" si="5"/>
        <v>65</v>
      </c>
      <c r="B83" s="36" t="s">
        <v>321</v>
      </c>
      <c r="C83" s="37" t="s">
        <v>256</v>
      </c>
      <c r="D83" s="37">
        <v>1</v>
      </c>
      <c r="E83" s="12"/>
      <c r="F83" s="9">
        <f t="shared" si="4"/>
        <v>0</v>
      </c>
      <c r="G83" s="19"/>
    </row>
    <row r="84" spans="1:7" ht="38.25" customHeight="1" thickBot="1" x14ac:dyDescent="0.3">
      <c r="A84" s="8">
        <f t="shared" si="5"/>
        <v>66</v>
      </c>
      <c r="B84" s="36" t="s">
        <v>322</v>
      </c>
      <c r="C84" s="37" t="s">
        <v>256</v>
      </c>
      <c r="D84" s="37">
        <v>1</v>
      </c>
      <c r="E84" s="12"/>
      <c r="F84" s="9">
        <f t="shared" si="4"/>
        <v>0</v>
      </c>
      <c r="G84" s="19"/>
    </row>
    <row r="85" spans="1:7" ht="44.25" customHeight="1" thickBot="1" x14ac:dyDescent="0.3">
      <c r="A85" s="8">
        <f t="shared" si="5"/>
        <v>67</v>
      </c>
      <c r="B85" s="36" t="s">
        <v>323</v>
      </c>
      <c r="C85" s="37" t="s">
        <v>256</v>
      </c>
      <c r="D85" s="37">
        <v>1</v>
      </c>
      <c r="E85" s="12"/>
      <c r="F85" s="9">
        <f t="shared" si="4"/>
        <v>0</v>
      </c>
      <c r="G85" s="19"/>
    </row>
    <row r="86" spans="1:7" ht="61.5" customHeight="1" thickBot="1" x14ac:dyDescent="0.3">
      <c r="A86" s="8">
        <f t="shared" si="5"/>
        <v>68</v>
      </c>
      <c r="B86" s="36" t="s">
        <v>324</v>
      </c>
      <c r="C86" s="37" t="s">
        <v>256</v>
      </c>
      <c r="D86" s="37">
        <v>1</v>
      </c>
      <c r="E86" s="12"/>
      <c r="F86" s="9">
        <f t="shared" si="4"/>
        <v>0</v>
      </c>
      <c r="G86" s="19"/>
    </row>
    <row r="87" spans="1:7" ht="61.5" customHeight="1" thickBot="1" x14ac:dyDescent="0.3">
      <c r="A87" s="8">
        <f t="shared" si="5"/>
        <v>69</v>
      </c>
      <c r="B87" s="36" t="s">
        <v>268</v>
      </c>
      <c r="C87" s="37" t="s">
        <v>256</v>
      </c>
      <c r="D87" s="37">
        <v>1</v>
      </c>
      <c r="E87" s="12"/>
      <c r="F87" s="9">
        <f t="shared" si="4"/>
        <v>0</v>
      </c>
      <c r="G87" s="19"/>
    </row>
    <row r="88" spans="1:7" ht="61.5" customHeight="1" thickBot="1" x14ac:dyDescent="0.3">
      <c r="A88" s="8">
        <f t="shared" si="5"/>
        <v>70</v>
      </c>
      <c r="B88" s="36" t="s">
        <v>269</v>
      </c>
      <c r="C88" s="37" t="s">
        <v>256</v>
      </c>
      <c r="D88" s="37">
        <v>1</v>
      </c>
      <c r="E88" s="12"/>
      <c r="F88" s="9">
        <f t="shared" si="4"/>
        <v>0</v>
      </c>
      <c r="G88" s="19"/>
    </row>
    <row r="89" spans="1:7" ht="61.5" customHeight="1" thickBot="1" x14ac:dyDescent="0.3">
      <c r="A89" s="8">
        <f t="shared" si="5"/>
        <v>71</v>
      </c>
      <c r="B89" s="36" t="s">
        <v>325</v>
      </c>
      <c r="C89" s="37" t="s">
        <v>256</v>
      </c>
      <c r="D89" s="37">
        <v>1</v>
      </c>
      <c r="E89" s="12"/>
      <c r="F89" s="9">
        <f t="shared" si="4"/>
        <v>0</v>
      </c>
      <c r="G89" s="19"/>
    </row>
    <row r="90" spans="1:7" ht="61.5" customHeight="1" thickBot="1" x14ac:dyDescent="0.3">
      <c r="A90" s="8">
        <f t="shared" si="5"/>
        <v>72</v>
      </c>
      <c r="B90" s="36" t="s">
        <v>326</v>
      </c>
      <c r="C90" s="37" t="s">
        <v>256</v>
      </c>
      <c r="D90" s="37">
        <v>2</v>
      </c>
      <c r="E90" s="12"/>
      <c r="F90" s="9">
        <f t="shared" si="4"/>
        <v>0</v>
      </c>
      <c r="G90" s="19"/>
    </row>
    <row r="91" spans="1:7" ht="32.25" customHeight="1" thickBot="1" x14ac:dyDescent="0.3">
      <c r="A91" s="8">
        <f t="shared" si="5"/>
        <v>73</v>
      </c>
      <c r="B91" s="36" t="s">
        <v>327</v>
      </c>
      <c r="C91" s="37" t="s">
        <v>256</v>
      </c>
      <c r="D91" s="37">
        <v>2</v>
      </c>
      <c r="E91" s="12"/>
      <c r="F91" s="9">
        <f t="shared" si="4"/>
        <v>0</v>
      </c>
      <c r="G91" s="19"/>
    </row>
    <row r="92" spans="1:7" ht="36.75" customHeight="1" thickBot="1" x14ac:dyDescent="0.3">
      <c r="A92" s="8">
        <f t="shared" si="5"/>
        <v>74</v>
      </c>
      <c r="B92" s="36" t="s">
        <v>270</v>
      </c>
      <c r="C92" s="37" t="s">
        <v>271</v>
      </c>
      <c r="D92" s="37">
        <v>0.24</v>
      </c>
      <c r="E92" s="12"/>
      <c r="F92" s="9">
        <f t="shared" si="4"/>
        <v>0</v>
      </c>
      <c r="G92" s="19"/>
    </row>
    <row r="93" spans="1:7" ht="34.5" customHeight="1" thickBot="1" x14ac:dyDescent="0.3">
      <c r="A93" s="8">
        <f t="shared" si="5"/>
        <v>75</v>
      </c>
      <c r="B93" s="36" t="s">
        <v>272</v>
      </c>
      <c r="C93" s="37" t="s">
        <v>258</v>
      </c>
      <c r="D93" s="37">
        <v>1</v>
      </c>
      <c r="E93" s="12"/>
      <c r="F93" s="9">
        <f t="shared" si="4"/>
        <v>0</v>
      </c>
      <c r="G93" s="19"/>
    </row>
    <row r="94" spans="1:7" ht="36" customHeight="1" thickBot="1" x14ac:dyDescent="0.3">
      <c r="A94" s="8">
        <f t="shared" si="5"/>
        <v>76</v>
      </c>
      <c r="B94" s="36" t="s">
        <v>273</v>
      </c>
      <c r="C94" s="37" t="s">
        <v>256</v>
      </c>
      <c r="D94" s="37">
        <v>16</v>
      </c>
      <c r="E94" s="12"/>
      <c r="F94" s="9">
        <f t="shared" si="4"/>
        <v>0</v>
      </c>
      <c r="G94" s="19"/>
    </row>
    <row r="95" spans="1:7" ht="34.5" customHeight="1" thickBot="1" x14ac:dyDescent="0.3">
      <c r="A95" s="8">
        <f t="shared" si="5"/>
        <v>77</v>
      </c>
      <c r="B95" s="36" t="s">
        <v>274</v>
      </c>
      <c r="C95" s="37" t="s">
        <v>256</v>
      </c>
      <c r="D95" s="37">
        <v>16</v>
      </c>
      <c r="E95" s="12"/>
      <c r="F95" s="9">
        <f t="shared" si="4"/>
        <v>0</v>
      </c>
      <c r="G95" s="19"/>
    </row>
    <row r="96" spans="1:7" ht="33" customHeight="1" thickBot="1" x14ac:dyDescent="0.3">
      <c r="A96" s="8">
        <f t="shared" si="5"/>
        <v>78</v>
      </c>
      <c r="B96" s="36" t="s">
        <v>328</v>
      </c>
      <c r="C96" s="37" t="s">
        <v>275</v>
      </c>
      <c r="D96" s="37">
        <v>300</v>
      </c>
      <c r="E96" s="12"/>
      <c r="F96" s="9">
        <f t="shared" si="4"/>
        <v>0</v>
      </c>
      <c r="G96" s="19"/>
    </row>
    <row r="97" spans="1:7" ht="61.5" customHeight="1" thickBot="1" x14ac:dyDescent="0.3">
      <c r="A97" s="8">
        <f t="shared" si="5"/>
        <v>79</v>
      </c>
      <c r="B97" s="36" t="s">
        <v>276</v>
      </c>
      <c r="C97" s="37" t="s">
        <v>256</v>
      </c>
      <c r="D97" s="37">
        <v>50</v>
      </c>
      <c r="E97" s="12"/>
      <c r="F97" s="9">
        <f t="shared" si="4"/>
        <v>0</v>
      </c>
      <c r="G97" s="19"/>
    </row>
    <row r="98" spans="1:7" ht="36" customHeight="1" thickBot="1" x14ac:dyDescent="0.3">
      <c r="A98" s="8">
        <f t="shared" si="5"/>
        <v>80</v>
      </c>
      <c r="B98" s="36" t="s">
        <v>277</v>
      </c>
      <c r="C98" s="37" t="s">
        <v>256</v>
      </c>
      <c r="D98" s="37">
        <v>10</v>
      </c>
      <c r="E98" s="12"/>
      <c r="F98" s="9">
        <f t="shared" si="4"/>
        <v>0</v>
      </c>
      <c r="G98" s="19"/>
    </row>
    <row r="99" spans="1:7" ht="28.5" customHeight="1" thickBot="1" x14ac:dyDescent="0.3">
      <c r="A99" s="38" t="s">
        <v>278</v>
      </c>
      <c r="B99" s="38"/>
      <c r="C99" s="38"/>
      <c r="D99" s="38"/>
      <c r="E99" s="28"/>
      <c r="F99" s="28"/>
      <c r="G99" s="19"/>
    </row>
    <row r="100" spans="1:7" ht="68.25" customHeight="1" thickBot="1" x14ac:dyDescent="0.3">
      <c r="A100" s="8">
        <f>83</f>
        <v>83</v>
      </c>
      <c r="B100" s="36" t="s">
        <v>329</v>
      </c>
      <c r="C100" s="37" t="s">
        <v>258</v>
      </c>
      <c r="D100" s="37">
        <v>100</v>
      </c>
      <c r="E100" s="12"/>
      <c r="F100" s="9">
        <f t="shared" ref="F100:F111" si="6">D100*E100</f>
        <v>0</v>
      </c>
      <c r="G100" s="19"/>
    </row>
    <row r="101" spans="1:7" ht="65.25" customHeight="1" thickBot="1" x14ac:dyDescent="0.3">
      <c r="A101" s="8">
        <f t="shared" si="5"/>
        <v>84</v>
      </c>
      <c r="B101" s="36" t="s">
        <v>330</v>
      </c>
      <c r="C101" s="37" t="s">
        <v>258</v>
      </c>
      <c r="D101" s="37">
        <v>100</v>
      </c>
      <c r="E101" s="12"/>
      <c r="F101" s="9">
        <f t="shared" si="6"/>
        <v>0</v>
      </c>
      <c r="G101" s="19"/>
    </row>
    <row r="102" spans="1:7" ht="60.75" customHeight="1" thickBot="1" x14ac:dyDescent="0.3">
      <c r="A102" s="8">
        <f t="shared" si="5"/>
        <v>85</v>
      </c>
      <c r="B102" s="36" t="s">
        <v>331</v>
      </c>
      <c r="C102" s="37" t="s">
        <v>258</v>
      </c>
      <c r="D102" s="37">
        <v>100</v>
      </c>
      <c r="E102" s="12"/>
      <c r="F102" s="9">
        <f t="shared" si="6"/>
        <v>0</v>
      </c>
      <c r="G102" s="19"/>
    </row>
    <row r="103" spans="1:7" ht="38.25" customHeight="1" thickBot="1" x14ac:dyDescent="0.3">
      <c r="A103" s="8">
        <f t="shared" si="5"/>
        <v>86</v>
      </c>
      <c r="B103" s="36" t="s">
        <v>279</v>
      </c>
      <c r="C103" s="37" t="s">
        <v>256</v>
      </c>
      <c r="D103" s="37">
        <v>6</v>
      </c>
      <c r="E103" s="12"/>
      <c r="F103" s="9">
        <f t="shared" si="6"/>
        <v>0</v>
      </c>
      <c r="G103" s="19"/>
    </row>
    <row r="104" spans="1:7" ht="33.75" customHeight="1" thickBot="1" x14ac:dyDescent="0.3">
      <c r="A104" s="8">
        <f t="shared" si="5"/>
        <v>87</v>
      </c>
      <c r="B104" s="36" t="s">
        <v>280</v>
      </c>
      <c r="C104" s="37" t="s">
        <v>258</v>
      </c>
      <c r="D104" s="37">
        <v>100</v>
      </c>
      <c r="E104" s="12"/>
      <c r="F104" s="9">
        <f t="shared" si="6"/>
        <v>0</v>
      </c>
      <c r="G104" s="19"/>
    </row>
    <row r="105" spans="1:7" ht="25.5" customHeight="1" thickBot="1" x14ac:dyDescent="0.3">
      <c r="A105" s="8">
        <f t="shared" si="5"/>
        <v>88</v>
      </c>
      <c r="B105" s="36" t="s">
        <v>281</v>
      </c>
      <c r="C105" s="37" t="s">
        <v>256</v>
      </c>
      <c r="D105" s="37">
        <v>5</v>
      </c>
      <c r="E105" s="12"/>
      <c r="F105" s="9">
        <f t="shared" si="6"/>
        <v>0</v>
      </c>
      <c r="G105" s="19"/>
    </row>
    <row r="106" spans="1:7" ht="38.25" customHeight="1" thickBot="1" x14ac:dyDescent="0.3">
      <c r="A106" s="8">
        <f t="shared" si="5"/>
        <v>89</v>
      </c>
      <c r="B106" s="36" t="s">
        <v>282</v>
      </c>
      <c r="C106" s="37" t="s">
        <v>258</v>
      </c>
      <c r="D106" s="37">
        <v>20</v>
      </c>
      <c r="E106" s="12"/>
      <c r="F106" s="9">
        <f t="shared" si="6"/>
        <v>0</v>
      </c>
      <c r="G106" s="19"/>
    </row>
    <row r="107" spans="1:7" ht="30.75" customHeight="1" thickBot="1" x14ac:dyDescent="0.3">
      <c r="A107" s="8">
        <f t="shared" si="5"/>
        <v>90</v>
      </c>
      <c r="B107" s="36" t="s">
        <v>283</v>
      </c>
      <c r="C107" s="37" t="s">
        <v>256</v>
      </c>
      <c r="D107" s="37">
        <v>2</v>
      </c>
      <c r="E107" s="12"/>
      <c r="F107" s="9">
        <f t="shared" si="6"/>
        <v>0</v>
      </c>
      <c r="G107" s="19"/>
    </row>
    <row r="108" spans="1:7" ht="36.75" customHeight="1" thickBot="1" x14ac:dyDescent="0.3">
      <c r="A108" s="8">
        <f t="shared" si="5"/>
        <v>91</v>
      </c>
      <c r="B108" s="36" t="s">
        <v>284</v>
      </c>
      <c r="C108" s="37" t="s">
        <v>256</v>
      </c>
      <c r="D108" s="37">
        <v>1</v>
      </c>
      <c r="E108" s="12"/>
      <c r="F108" s="9">
        <f t="shared" si="6"/>
        <v>0</v>
      </c>
      <c r="G108" s="19"/>
    </row>
    <row r="109" spans="1:7" ht="38.25" customHeight="1" thickBot="1" x14ac:dyDescent="0.3">
      <c r="A109" s="8">
        <f t="shared" si="5"/>
        <v>92</v>
      </c>
      <c r="B109" s="36" t="s">
        <v>285</v>
      </c>
      <c r="C109" s="37" t="s">
        <v>258</v>
      </c>
      <c r="D109" s="37">
        <v>1.5</v>
      </c>
      <c r="E109" s="12"/>
      <c r="F109" s="9">
        <f t="shared" si="6"/>
        <v>0</v>
      </c>
      <c r="G109" s="19"/>
    </row>
    <row r="110" spans="1:7" ht="24.75" customHeight="1" thickBot="1" x14ac:dyDescent="0.3">
      <c r="A110" s="8">
        <f t="shared" si="5"/>
        <v>93</v>
      </c>
      <c r="B110" s="36" t="s">
        <v>286</v>
      </c>
      <c r="C110" s="37" t="s">
        <v>256</v>
      </c>
      <c r="D110" s="37">
        <v>1</v>
      </c>
      <c r="E110" s="12"/>
      <c r="F110" s="9">
        <f t="shared" si="6"/>
        <v>0</v>
      </c>
      <c r="G110" s="19"/>
    </row>
    <row r="111" spans="1:7" ht="24" customHeight="1" thickBot="1" x14ac:dyDescent="0.3">
      <c r="A111" s="8">
        <f t="shared" si="5"/>
        <v>94</v>
      </c>
      <c r="B111" s="36" t="s">
        <v>287</v>
      </c>
      <c r="C111" s="37" t="s">
        <v>256</v>
      </c>
      <c r="D111" s="37">
        <v>1</v>
      </c>
      <c r="E111" s="12"/>
      <c r="F111" s="9">
        <f t="shared" si="6"/>
        <v>0</v>
      </c>
      <c r="G111" s="19"/>
    </row>
    <row r="112" spans="1:7" ht="33" customHeight="1" thickBot="1" x14ac:dyDescent="0.3">
      <c r="A112" s="38" t="s">
        <v>288</v>
      </c>
      <c r="B112" s="38"/>
      <c r="C112" s="38"/>
      <c r="D112" s="38"/>
      <c r="E112" s="28"/>
      <c r="F112" s="28"/>
      <c r="G112" s="19"/>
    </row>
    <row r="113" spans="1:7" ht="68.25" customHeight="1" thickBot="1" x14ac:dyDescent="0.3">
      <c r="A113" s="8">
        <f>95</f>
        <v>95</v>
      </c>
      <c r="B113" s="36" t="s">
        <v>289</v>
      </c>
      <c r="C113" s="37" t="s">
        <v>258</v>
      </c>
      <c r="D113" s="37">
        <v>15</v>
      </c>
      <c r="E113" s="12"/>
      <c r="F113" s="9">
        <f t="shared" ref="F113:F124" si="7">D113*E113</f>
        <v>0</v>
      </c>
      <c r="G113" s="19"/>
    </row>
    <row r="114" spans="1:7" ht="64.5" customHeight="1" thickBot="1" x14ac:dyDescent="0.3">
      <c r="A114" s="8">
        <f t="shared" si="5"/>
        <v>96</v>
      </c>
      <c r="B114" s="36" t="s">
        <v>290</v>
      </c>
      <c r="C114" s="37" t="s">
        <v>258</v>
      </c>
      <c r="D114" s="37">
        <v>15</v>
      </c>
      <c r="E114" s="12"/>
      <c r="F114" s="9">
        <f t="shared" si="7"/>
        <v>0</v>
      </c>
      <c r="G114" s="19"/>
    </row>
    <row r="115" spans="1:7" ht="50.25" customHeight="1" thickBot="1" x14ac:dyDescent="0.3">
      <c r="A115" s="8">
        <f t="shared" si="5"/>
        <v>97</v>
      </c>
      <c r="B115" s="36" t="s">
        <v>291</v>
      </c>
      <c r="C115" s="37" t="s">
        <v>258</v>
      </c>
      <c r="D115" s="37">
        <v>15</v>
      </c>
      <c r="E115" s="12"/>
      <c r="F115" s="9">
        <f t="shared" si="7"/>
        <v>0</v>
      </c>
      <c r="G115" s="19"/>
    </row>
    <row r="116" spans="1:7" ht="31.5" customHeight="1" thickBot="1" x14ac:dyDescent="0.3">
      <c r="A116" s="8">
        <f t="shared" si="5"/>
        <v>98</v>
      </c>
      <c r="B116" s="36" t="s">
        <v>292</v>
      </c>
      <c r="C116" s="37" t="s">
        <v>256</v>
      </c>
      <c r="D116" s="37">
        <v>6</v>
      </c>
      <c r="E116" s="12"/>
      <c r="F116" s="9">
        <f t="shared" si="7"/>
        <v>0</v>
      </c>
      <c r="G116" s="19"/>
    </row>
    <row r="117" spans="1:7" ht="28.5" customHeight="1" thickBot="1" x14ac:dyDescent="0.3">
      <c r="A117" s="8">
        <f t="shared" si="5"/>
        <v>99</v>
      </c>
      <c r="B117" s="36" t="s">
        <v>293</v>
      </c>
      <c r="C117" s="37" t="s">
        <v>258</v>
      </c>
      <c r="D117" s="37">
        <v>10</v>
      </c>
      <c r="E117" s="12"/>
      <c r="F117" s="9">
        <f t="shared" si="7"/>
        <v>0</v>
      </c>
      <c r="G117" s="19"/>
    </row>
    <row r="118" spans="1:7" ht="38.25" customHeight="1" thickBot="1" x14ac:dyDescent="0.3">
      <c r="A118" s="8">
        <f t="shared" si="5"/>
        <v>100</v>
      </c>
      <c r="B118" s="36" t="s">
        <v>294</v>
      </c>
      <c r="C118" s="37" t="s">
        <v>256</v>
      </c>
      <c r="D118" s="37">
        <v>2</v>
      </c>
      <c r="E118" s="12"/>
      <c r="F118" s="9">
        <f t="shared" si="7"/>
        <v>0</v>
      </c>
      <c r="G118" s="19"/>
    </row>
    <row r="119" spans="1:7" ht="36" customHeight="1" thickBot="1" x14ac:dyDescent="0.3">
      <c r="A119" s="8">
        <f t="shared" si="5"/>
        <v>101</v>
      </c>
      <c r="B119" s="36" t="s">
        <v>295</v>
      </c>
      <c r="C119" s="37" t="s">
        <v>258</v>
      </c>
      <c r="D119" s="37">
        <v>1.5</v>
      </c>
      <c r="E119" s="12"/>
      <c r="F119" s="9">
        <f t="shared" si="7"/>
        <v>0</v>
      </c>
      <c r="G119" s="19"/>
    </row>
    <row r="120" spans="1:7" ht="35.25" customHeight="1" thickBot="1" x14ac:dyDescent="0.3">
      <c r="A120" s="8">
        <f t="shared" si="5"/>
        <v>102</v>
      </c>
      <c r="B120" s="36" t="s">
        <v>296</v>
      </c>
      <c r="C120" s="37" t="s">
        <v>256</v>
      </c>
      <c r="D120" s="37">
        <v>4</v>
      </c>
      <c r="E120" s="12"/>
      <c r="F120" s="9">
        <f t="shared" si="7"/>
        <v>0</v>
      </c>
      <c r="G120" s="19"/>
    </row>
    <row r="121" spans="1:7" ht="35.25" customHeight="1" thickBot="1" x14ac:dyDescent="0.3">
      <c r="A121" s="8">
        <f t="shared" si="5"/>
        <v>103</v>
      </c>
      <c r="B121" s="36" t="s">
        <v>297</v>
      </c>
      <c r="C121" s="37" t="s">
        <v>256</v>
      </c>
      <c r="D121" s="37">
        <v>2</v>
      </c>
      <c r="E121" s="12"/>
      <c r="F121" s="9">
        <f t="shared" si="7"/>
        <v>0</v>
      </c>
      <c r="G121" s="19"/>
    </row>
    <row r="122" spans="1:7" ht="26.25" customHeight="1" thickBot="1" x14ac:dyDescent="0.3">
      <c r="A122" s="8">
        <f t="shared" si="5"/>
        <v>104</v>
      </c>
      <c r="B122" s="36" t="s">
        <v>298</v>
      </c>
      <c r="C122" s="37" t="s">
        <v>256</v>
      </c>
      <c r="D122" s="37">
        <v>1</v>
      </c>
      <c r="E122" s="12"/>
      <c r="F122" s="9">
        <f t="shared" si="7"/>
        <v>0</v>
      </c>
      <c r="G122" s="19"/>
    </row>
    <row r="123" spans="1:7" ht="25.5" customHeight="1" thickBot="1" x14ac:dyDescent="0.3">
      <c r="A123" s="8">
        <f t="shared" si="5"/>
        <v>105</v>
      </c>
      <c r="B123" s="36" t="s">
        <v>299</v>
      </c>
      <c r="C123" s="37" t="s">
        <v>256</v>
      </c>
      <c r="D123" s="37">
        <v>2</v>
      </c>
      <c r="E123" s="12"/>
      <c r="F123" s="9">
        <f t="shared" si="7"/>
        <v>0</v>
      </c>
      <c r="G123" s="19"/>
    </row>
    <row r="124" spans="1:7" ht="30" customHeight="1" thickBot="1" x14ac:dyDescent="0.3">
      <c r="A124" s="8">
        <f t="shared" si="5"/>
        <v>106</v>
      </c>
      <c r="B124" s="36" t="s">
        <v>300</v>
      </c>
      <c r="C124" s="37" t="s">
        <v>258</v>
      </c>
      <c r="D124" s="37">
        <v>5</v>
      </c>
      <c r="E124" s="12"/>
      <c r="F124" s="9">
        <f t="shared" si="7"/>
        <v>0</v>
      </c>
      <c r="G124" s="19"/>
    </row>
    <row r="125" spans="1:7" ht="39" customHeight="1" thickBot="1" x14ac:dyDescent="0.3">
      <c r="A125" s="38" t="s">
        <v>302</v>
      </c>
      <c r="B125" s="38"/>
      <c r="C125" s="38"/>
      <c r="D125" s="38"/>
      <c r="E125" s="28"/>
      <c r="F125" s="28"/>
      <c r="G125" s="19"/>
    </row>
    <row r="126" spans="1:7" ht="44.25" customHeight="1" thickBot="1" x14ac:dyDescent="0.3">
      <c r="A126" s="8">
        <f>107</f>
        <v>107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9">
        <f t="shared" ref="F126:F131" si="8">D126*E126</f>
        <v>0</v>
      </c>
      <c r="G126" s="19"/>
    </row>
    <row r="127" spans="1:7" ht="47.25" customHeight="1" thickBot="1" x14ac:dyDescent="0.3">
      <c r="A127" s="8">
        <f t="shared" si="5"/>
        <v>108</v>
      </c>
      <c r="B127" s="36" t="s">
        <v>305</v>
      </c>
      <c r="C127" s="37" t="s">
        <v>306</v>
      </c>
      <c r="D127" s="37">
        <f>100*0.2+10*0.2</f>
        <v>22</v>
      </c>
      <c r="E127" s="12"/>
      <c r="F127" s="9">
        <f t="shared" si="8"/>
        <v>0</v>
      </c>
      <c r="G127" s="19"/>
    </row>
    <row r="128" spans="1:7" ht="61.5" customHeight="1" thickBot="1" x14ac:dyDescent="0.3">
      <c r="A128" s="8">
        <f t="shared" si="5"/>
        <v>109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9">
        <f t="shared" si="8"/>
        <v>0</v>
      </c>
      <c r="G128" s="19"/>
    </row>
    <row r="129" spans="1:9" ht="29.25" customHeight="1" thickBot="1" x14ac:dyDescent="0.3">
      <c r="A129" s="8">
        <f t="shared" si="5"/>
        <v>110</v>
      </c>
      <c r="B129" s="36" t="s">
        <v>308</v>
      </c>
      <c r="C129" s="37" t="s">
        <v>309</v>
      </c>
      <c r="D129" s="37">
        <v>4</v>
      </c>
      <c r="E129" s="12"/>
      <c r="F129" s="9">
        <f t="shared" si="8"/>
        <v>0</v>
      </c>
      <c r="G129" s="19"/>
    </row>
    <row r="130" spans="1:9" ht="33.75" customHeight="1" thickBot="1" x14ac:dyDescent="0.3">
      <c r="A130" s="8">
        <f t="shared" si="5"/>
        <v>111</v>
      </c>
      <c r="B130" s="36" t="s">
        <v>310</v>
      </c>
      <c r="C130" s="37" t="s">
        <v>309</v>
      </c>
      <c r="D130" s="37">
        <v>8</v>
      </c>
      <c r="E130" s="12"/>
      <c r="F130" s="9">
        <f t="shared" si="8"/>
        <v>0</v>
      </c>
      <c r="G130" s="19"/>
    </row>
    <row r="131" spans="1:9" ht="34.5" customHeight="1" thickBot="1" x14ac:dyDescent="0.3">
      <c r="A131" s="8">
        <f t="shared" si="5"/>
        <v>112</v>
      </c>
      <c r="B131" s="36" t="s">
        <v>311</v>
      </c>
      <c r="C131" s="37" t="s">
        <v>309</v>
      </c>
      <c r="D131" s="37">
        <f>4+8</f>
        <v>12</v>
      </c>
      <c r="E131" s="12"/>
      <c r="F131" s="9">
        <f t="shared" si="8"/>
        <v>0</v>
      </c>
      <c r="G131" s="19"/>
    </row>
    <row r="132" spans="1:9" s="7" customFormat="1" ht="26.25" thickBot="1" x14ac:dyDescent="0.4">
      <c r="A132" s="59" t="s">
        <v>183</v>
      </c>
      <c r="B132" s="59"/>
      <c r="C132" s="59"/>
      <c r="D132" s="59"/>
      <c r="E132" s="59"/>
      <c r="F132" s="17">
        <f>SUM(F11:F131)</f>
        <v>0</v>
      </c>
      <c r="I132" s="20"/>
    </row>
  </sheetData>
  <mergeCells count="10">
    <mergeCell ref="A10:D10"/>
    <mergeCell ref="A132:E132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1247775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8"/>
  <sheetViews>
    <sheetView view="pageBreakPreview" topLeftCell="A76" zoomScale="80" zoomScaleNormal="30" zoomScaleSheetLayoutView="80" workbookViewId="0">
      <selection activeCell="A88" sqref="A88:E88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350</v>
      </c>
      <c r="B5" s="45"/>
      <c r="C5" s="45"/>
      <c r="D5" s="45"/>
      <c r="E5" s="45"/>
      <c r="F5" s="45"/>
    </row>
    <row r="6" spans="1:6" x14ac:dyDescent="0.25">
      <c r="A6" s="46" t="s">
        <v>202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347</v>
      </c>
      <c r="E8" s="53" t="s">
        <v>348</v>
      </c>
      <c r="F8" s="47" t="s">
        <v>349</v>
      </c>
    </row>
    <row r="9" spans="1:6" ht="16.5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7200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115</v>
      </c>
      <c r="C12" s="13" t="s">
        <v>114</v>
      </c>
      <c r="D12" s="13">
        <v>46</v>
      </c>
      <c r="E12" s="12"/>
      <c r="F12" s="9">
        <f t="shared" ref="F12:F49" si="0">D12*E12</f>
        <v>0</v>
      </c>
    </row>
    <row r="13" spans="1:6" ht="36.75" customHeight="1" thickBot="1" x14ac:dyDescent="0.3">
      <c r="A13" s="8">
        <f t="shared" ref="A13:A49" si="1">A12+1</f>
        <v>3</v>
      </c>
      <c r="B13" s="14" t="s">
        <v>195</v>
      </c>
      <c r="C13" s="13" t="s">
        <v>111</v>
      </c>
      <c r="D13" s="13">
        <v>232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189</v>
      </c>
      <c r="C14" s="13" t="s">
        <v>111</v>
      </c>
      <c r="D14" s="15">
        <v>232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190</v>
      </c>
      <c r="C15" s="13" t="s">
        <v>111</v>
      </c>
      <c r="D15" s="15">
        <v>232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119</v>
      </c>
      <c r="C16" s="13" t="s">
        <v>111</v>
      </c>
      <c r="D16" s="13">
        <v>16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146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196</v>
      </c>
      <c r="C18" s="13" t="s">
        <v>111</v>
      </c>
      <c r="D18" s="13">
        <v>17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251</v>
      </c>
      <c r="C19" s="13" t="s">
        <v>111</v>
      </c>
      <c r="D19" s="13">
        <v>3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172</v>
      </c>
      <c r="C20" s="13" t="s">
        <v>111</v>
      </c>
      <c r="D20" s="13">
        <v>12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197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174</v>
      </c>
      <c r="C22" s="13" t="s">
        <v>111</v>
      </c>
      <c r="D22" s="27">
        <v>3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175</v>
      </c>
      <c r="C23" s="13" t="s">
        <v>111</v>
      </c>
      <c r="D23" s="27">
        <v>12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126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128</v>
      </c>
      <c r="C26" s="13" t="s">
        <v>111</v>
      </c>
      <c r="D26" s="13">
        <v>9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129</v>
      </c>
      <c r="C27" s="13" t="s">
        <v>130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131</v>
      </c>
      <c r="C28" s="13" t="s">
        <v>132</v>
      </c>
      <c r="D28" s="13">
        <v>1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198</v>
      </c>
      <c r="C29" s="13" t="s">
        <v>111</v>
      </c>
      <c r="D29" s="13">
        <v>6</v>
      </c>
      <c r="E29" s="12"/>
      <c r="F29" s="9">
        <f t="shared" si="0"/>
        <v>0</v>
      </c>
    </row>
    <row r="30" spans="1:6" ht="15" customHeight="1" thickBot="1" x14ac:dyDescent="0.3">
      <c r="A30" s="8">
        <f t="shared" si="1"/>
        <v>20</v>
      </c>
      <c r="B30" s="10" t="s">
        <v>199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18" customHeight="1" thickBot="1" x14ac:dyDescent="0.3">
      <c r="A31" s="8">
        <f t="shared" si="1"/>
        <v>21</v>
      </c>
      <c r="B31" s="10" t="s">
        <v>136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137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16.5" customHeight="1" thickBot="1" x14ac:dyDescent="0.3">
      <c r="A33" s="8">
        <f t="shared" si="1"/>
        <v>23</v>
      </c>
      <c r="B33" s="10" t="s">
        <v>138</v>
      </c>
      <c r="C33" s="13" t="s">
        <v>111</v>
      </c>
      <c r="D33" s="13">
        <v>2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139</v>
      </c>
      <c r="C34" s="13" t="s">
        <v>112</v>
      </c>
      <c r="D34" s="13">
        <v>5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140</v>
      </c>
      <c r="C35" s="13" t="s">
        <v>111</v>
      </c>
      <c r="D35" s="13">
        <v>8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141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142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143</v>
      </c>
      <c r="C38" s="13" t="s">
        <v>111</v>
      </c>
      <c r="D38" s="13">
        <v>2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144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200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148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151</v>
      </c>
      <c r="C42" s="13" t="s">
        <v>111</v>
      </c>
      <c r="D42" s="13">
        <v>5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152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153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154</v>
      </c>
      <c r="C45" s="13" t="s">
        <v>112</v>
      </c>
      <c r="D45" s="13">
        <v>3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156</v>
      </c>
      <c r="C46" s="13" t="s">
        <v>111</v>
      </c>
      <c r="D46" s="13">
        <v>3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155</v>
      </c>
      <c r="C47" s="13" t="s">
        <v>111</v>
      </c>
      <c r="D47" s="13">
        <v>3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157</v>
      </c>
      <c r="C48" s="13" t="s">
        <v>111</v>
      </c>
      <c r="D48" s="13">
        <v>1</v>
      </c>
      <c r="E48" s="12"/>
      <c r="F48" s="9">
        <f t="shared" si="0"/>
        <v>0</v>
      </c>
    </row>
    <row r="49" spans="1:7" ht="90" customHeight="1" thickBot="1" x14ac:dyDescent="0.3">
      <c r="A49" s="8">
        <f t="shared" si="1"/>
        <v>39</v>
      </c>
      <c r="B49" s="10" t="s">
        <v>201</v>
      </c>
      <c r="C49" s="13" t="s">
        <v>111</v>
      </c>
      <c r="D49" s="13">
        <v>1</v>
      </c>
      <c r="E49" s="12"/>
      <c r="F49" s="9">
        <f t="shared" si="0"/>
        <v>0</v>
      </c>
    </row>
    <row r="50" spans="1:7" s="7" customFormat="1" ht="30" customHeight="1" thickBot="1" x14ac:dyDescent="0.3">
      <c r="A50" s="23" t="s">
        <v>301</v>
      </c>
      <c r="B50" s="24"/>
      <c r="C50" s="24"/>
      <c r="D50" s="25"/>
      <c r="E50" s="28"/>
      <c r="F50" s="28"/>
    </row>
    <row r="51" spans="1:7" ht="30" customHeight="1" thickBot="1" x14ac:dyDescent="0.3">
      <c r="A51" s="8">
        <f>A49+1</f>
        <v>40</v>
      </c>
      <c r="B51" s="10" t="s">
        <v>161</v>
      </c>
      <c r="C51" s="13" t="s">
        <v>111</v>
      </c>
      <c r="D51" s="13">
        <v>0.5</v>
      </c>
      <c r="E51" s="12"/>
      <c r="F51" s="9">
        <f t="shared" ref="F51:F59" si="2">D51*E51</f>
        <v>0</v>
      </c>
    </row>
    <row r="52" spans="1:7" ht="24.75" customHeight="1" thickBot="1" x14ac:dyDescent="0.3">
      <c r="A52" s="8">
        <f>A51+1</f>
        <v>41</v>
      </c>
      <c r="B52" s="10" t="s">
        <v>162</v>
      </c>
      <c r="C52" s="13" t="s">
        <v>111</v>
      </c>
      <c r="D52" s="13">
        <v>3</v>
      </c>
      <c r="E52" s="12"/>
      <c r="F52" s="9">
        <f t="shared" si="2"/>
        <v>0</v>
      </c>
    </row>
    <row r="53" spans="1:7" ht="25.5" customHeight="1" thickBot="1" x14ac:dyDescent="0.3">
      <c r="A53" s="8">
        <f t="shared" ref="A53:A59" si="3">A52+1</f>
        <v>42</v>
      </c>
      <c r="B53" s="10" t="s">
        <v>163</v>
      </c>
      <c r="C53" s="13" t="s">
        <v>111</v>
      </c>
      <c r="D53" s="13">
        <v>2</v>
      </c>
      <c r="E53" s="12"/>
      <c r="F53" s="9">
        <f t="shared" si="2"/>
        <v>0</v>
      </c>
    </row>
    <row r="54" spans="1:7" ht="27" customHeight="1" thickBot="1" x14ac:dyDescent="0.3">
      <c r="A54" s="8">
        <f t="shared" si="3"/>
        <v>43</v>
      </c>
      <c r="B54" s="10" t="s">
        <v>164</v>
      </c>
      <c r="C54" s="13" t="s">
        <v>111</v>
      </c>
      <c r="D54" s="13">
        <v>3</v>
      </c>
      <c r="E54" s="12"/>
      <c r="F54" s="9">
        <f t="shared" si="2"/>
        <v>0</v>
      </c>
    </row>
    <row r="55" spans="1:7" ht="26.25" customHeight="1" thickBot="1" x14ac:dyDescent="0.3">
      <c r="A55" s="8">
        <f t="shared" si="3"/>
        <v>44</v>
      </c>
      <c r="B55" s="10" t="s">
        <v>165</v>
      </c>
      <c r="C55" s="13" t="s">
        <v>111</v>
      </c>
      <c r="D55" s="13">
        <v>8</v>
      </c>
      <c r="E55" s="12"/>
      <c r="F55" s="9">
        <f t="shared" si="2"/>
        <v>0</v>
      </c>
    </row>
    <row r="56" spans="1:7" ht="26.25" customHeight="1" thickBot="1" x14ac:dyDescent="0.3">
      <c r="A56" s="8">
        <f t="shared" si="3"/>
        <v>45</v>
      </c>
      <c r="B56" s="10" t="s">
        <v>166</v>
      </c>
      <c r="C56" s="13" t="s">
        <v>130</v>
      </c>
      <c r="D56" s="13">
        <v>1</v>
      </c>
      <c r="E56" s="12"/>
      <c r="F56" s="9">
        <f t="shared" si="2"/>
        <v>0</v>
      </c>
    </row>
    <row r="57" spans="1:7" ht="47.25" customHeight="1" thickBot="1" x14ac:dyDescent="0.3">
      <c r="A57" s="8">
        <f t="shared" si="3"/>
        <v>46</v>
      </c>
      <c r="B57" s="10" t="s">
        <v>167</v>
      </c>
      <c r="C57" s="13" t="s">
        <v>111</v>
      </c>
      <c r="D57" s="13">
        <v>1</v>
      </c>
      <c r="E57" s="12"/>
      <c r="F57" s="9">
        <f t="shared" si="2"/>
        <v>0</v>
      </c>
    </row>
    <row r="58" spans="1:7" ht="58.5" customHeight="1" thickBot="1" x14ac:dyDescent="0.3">
      <c r="A58" s="8">
        <f t="shared" si="3"/>
        <v>47</v>
      </c>
      <c r="B58" s="10" t="s">
        <v>107</v>
      </c>
      <c r="C58" s="13" t="s">
        <v>108</v>
      </c>
      <c r="D58" s="13">
        <v>16</v>
      </c>
      <c r="E58" s="12"/>
      <c r="F58" s="9">
        <f t="shared" si="2"/>
        <v>0</v>
      </c>
    </row>
    <row r="59" spans="1:7" ht="61.5" customHeight="1" thickBot="1" x14ac:dyDescent="0.3">
      <c r="A59" s="8">
        <f t="shared" si="3"/>
        <v>48</v>
      </c>
      <c r="B59" s="10" t="s">
        <v>109</v>
      </c>
      <c r="C59" s="13" t="s">
        <v>108</v>
      </c>
      <c r="D59" s="13">
        <v>32</v>
      </c>
      <c r="E59" s="12"/>
      <c r="F59" s="9">
        <f t="shared" si="2"/>
        <v>0</v>
      </c>
      <c r="G59" s="19"/>
    </row>
    <row r="60" spans="1:7" ht="29.25" customHeight="1" thickBot="1" x14ac:dyDescent="0.3">
      <c r="A60" s="38" t="s">
        <v>253</v>
      </c>
      <c r="B60" s="24"/>
      <c r="C60" s="24"/>
      <c r="D60" s="25"/>
      <c r="E60" s="28"/>
      <c r="F60" s="28"/>
      <c r="G60" s="19"/>
    </row>
    <row r="61" spans="1:7" ht="26.25" customHeight="1" thickBot="1" x14ac:dyDescent="0.3">
      <c r="A61" s="38" t="s">
        <v>254</v>
      </c>
      <c r="B61" s="24"/>
      <c r="C61" s="24"/>
      <c r="D61" s="25"/>
      <c r="E61" s="28"/>
      <c r="F61" s="28"/>
      <c r="G61" s="19"/>
    </row>
    <row r="62" spans="1:7" ht="44.25" customHeight="1" thickBot="1" x14ac:dyDescent="0.3">
      <c r="A62" s="8">
        <f>A59+1</f>
        <v>49</v>
      </c>
      <c r="B62" s="36" t="s">
        <v>339</v>
      </c>
      <c r="C62" s="37" t="s">
        <v>256</v>
      </c>
      <c r="D62" s="37">
        <v>1</v>
      </c>
      <c r="E62" s="12"/>
      <c r="F62" s="9">
        <f t="shared" ref="F62:F64" si="4">D62*E62</f>
        <v>0</v>
      </c>
      <c r="G62" s="19"/>
    </row>
    <row r="63" spans="1:7" ht="38.25" customHeight="1" thickBot="1" x14ac:dyDescent="0.3">
      <c r="A63" s="8">
        <f t="shared" ref="A63:A87" si="5">A62+1</f>
        <v>50</v>
      </c>
      <c r="B63" s="36" t="s">
        <v>313</v>
      </c>
      <c r="C63" s="37" t="s">
        <v>258</v>
      </c>
      <c r="D63" s="37">
        <v>1</v>
      </c>
      <c r="E63" s="12"/>
      <c r="F63" s="9">
        <f t="shared" si="4"/>
        <v>0</v>
      </c>
      <c r="G63" s="19"/>
    </row>
    <row r="64" spans="1:7" ht="34.5" customHeight="1" thickBot="1" x14ac:dyDescent="0.3">
      <c r="A64" s="8">
        <f t="shared" si="5"/>
        <v>51</v>
      </c>
      <c r="B64" s="36" t="s">
        <v>340</v>
      </c>
      <c r="C64" s="37" t="s">
        <v>258</v>
      </c>
      <c r="D64" s="37">
        <v>1</v>
      </c>
      <c r="E64" s="12"/>
      <c r="F64" s="9">
        <f t="shared" si="4"/>
        <v>0</v>
      </c>
      <c r="G64" s="19"/>
    </row>
    <row r="65" spans="1:7" ht="28.5" customHeight="1" thickBot="1" x14ac:dyDescent="0.3">
      <c r="A65" s="38" t="s">
        <v>338</v>
      </c>
      <c r="B65" s="24"/>
      <c r="C65" s="24"/>
      <c r="D65" s="25"/>
      <c r="E65" s="28"/>
      <c r="F65" s="28"/>
      <c r="G65" s="19"/>
    </row>
    <row r="66" spans="1:7" ht="42" customHeight="1" thickBot="1" x14ac:dyDescent="0.3">
      <c r="A66" s="8">
        <f>A64+1</f>
        <v>52</v>
      </c>
      <c r="B66" s="36" t="s">
        <v>341</v>
      </c>
      <c r="C66" s="37" t="s">
        <v>258</v>
      </c>
      <c r="D66" s="37">
        <v>50</v>
      </c>
      <c r="E66" s="12"/>
      <c r="F66" s="9">
        <f t="shared" ref="F66:F72" si="6">D66*E66</f>
        <v>0</v>
      </c>
      <c r="G66" s="19"/>
    </row>
    <row r="67" spans="1:7" ht="38.25" customHeight="1" thickBot="1" x14ac:dyDescent="0.3">
      <c r="A67" s="8">
        <f t="shared" si="5"/>
        <v>53</v>
      </c>
      <c r="B67" s="36" t="s">
        <v>342</v>
      </c>
      <c r="C67" s="37" t="s">
        <v>258</v>
      </c>
      <c r="D67" s="37">
        <v>50</v>
      </c>
      <c r="E67" s="12"/>
      <c r="F67" s="9">
        <f t="shared" si="6"/>
        <v>0</v>
      </c>
      <c r="G67" s="19"/>
    </row>
    <row r="68" spans="1:7" ht="38.25" customHeight="1" thickBot="1" x14ac:dyDescent="0.3">
      <c r="A68" s="8">
        <f t="shared" si="5"/>
        <v>54</v>
      </c>
      <c r="B68" s="36" t="s">
        <v>343</v>
      </c>
      <c r="C68" s="37" t="s">
        <v>258</v>
      </c>
      <c r="D68" s="37">
        <v>50</v>
      </c>
      <c r="E68" s="12"/>
      <c r="F68" s="9">
        <f t="shared" si="6"/>
        <v>0</v>
      </c>
      <c r="G68" s="19"/>
    </row>
    <row r="69" spans="1:7" ht="33.75" customHeight="1" thickBot="1" x14ac:dyDescent="0.3">
      <c r="A69" s="8">
        <f t="shared" si="5"/>
        <v>55</v>
      </c>
      <c r="B69" s="36" t="s">
        <v>344</v>
      </c>
      <c r="C69" s="37" t="s">
        <v>256</v>
      </c>
      <c r="D69" s="37">
        <v>50</v>
      </c>
      <c r="E69" s="12"/>
      <c r="F69" s="9">
        <f t="shared" si="6"/>
        <v>0</v>
      </c>
      <c r="G69" s="19"/>
    </row>
    <row r="70" spans="1:7" ht="36.75" customHeight="1" thickBot="1" x14ac:dyDescent="0.3">
      <c r="A70" s="8">
        <f t="shared" si="5"/>
        <v>56</v>
      </c>
      <c r="B70" s="36" t="s">
        <v>281</v>
      </c>
      <c r="C70" s="37" t="s">
        <v>258</v>
      </c>
      <c r="D70" s="37">
        <v>3</v>
      </c>
      <c r="E70" s="12"/>
      <c r="F70" s="9">
        <f t="shared" si="6"/>
        <v>0</v>
      </c>
      <c r="G70" s="19"/>
    </row>
    <row r="71" spans="1:7" ht="33.75" customHeight="1" thickBot="1" x14ac:dyDescent="0.3">
      <c r="A71" s="8">
        <f t="shared" si="5"/>
        <v>57</v>
      </c>
      <c r="B71" s="36" t="s">
        <v>345</v>
      </c>
      <c r="C71" s="37" t="s">
        <v>256</v>
      </c>
      <c r="D71" s="37">
        <v>2</v>
      </c>
      <c r="E71" s="12"/>
      <c r="F71" s="9">
        <f t="shared" si="6"/>
        <v>0</v>
      </c>
      <c r="G71" s="19"/>
    </row>
    <row r="72" spans="1:7" ht="36" customHeight="1" thickBot="1" x14ac:dyDescent="0.3">
      <c r="A72" s="8">
        <f t="shared" si="5"/>
        <v>58</v>
      </c>
      <c r="B72" s="36" t="s">
        <v>346</v>
      </c>
      <c r="C72" s="37" t="s">
        <v>258</v>
      </c>
      <c r="D72" s="37">
        <v>1</v>
      </c>
      <c r="E72" s="12"/>
      <c r="F72" s="9">
        <f t="shared" si="6"/>
        <v>0</v>
      </c>
      <c r="G72" s="19"/>
    </row>
    <row r="73" spans="1:7" ht="27" customHeight="1" thickBot="1" x14ac:dyDescent="0.3">
      <c r="A73" s="48" t="s">
        <v>288</v>
      </c>
      <c r="B73" s="49"/>
      <c r="C73" s="49"/>
      <c r="D73" s="50"/>
      <c r="E73" s="28"/>
      <c r="F73" s="28"/>
      <c r="G73" s="19"/>
    </row>
    <row r="74" spans="1:7" ht="54.75" customHeight="1" thickBot="1" x14ac:dyDescent="0.3">
      <c r="A74" s="8">
        <f>A72+1</f>
        <v>59</v>
      </c>
      <c r="B74" s="36" t="s">
        <v>314</v>
      </c>
      <c r="C74" s="37" t="s">
        <v>258</v>
      </c>
      <c r="D74" s="37">
        <v>10</v>
      </c>
      <c r="E74" s="12"/>
      <c r="F74" s="9">
        <f t="shared" ref="F74:F81" si="7">D74*E74</f>
        <v>0</v>
      </c>
      <c r="G74" s="19"/>
    </row>
    <row r="75" spans="1:7" ht="43.5" customHeight="1" thickBot="1" x14ac:dyDescent="0.3">
      <c r="A75" s="8">
        <f t="shared" si="5"/>
        <v>60</v>
      </c>
      <c r="B75" s="36" t="s">
        <v>317</v>
      </c>
      <c r="C75" s="37" t="s">
        <v>258</v>
      </c>
      <c r="D75" s="37">
        <v>1</v>
      </c>
      <c r="E75" s="12"/>
      <c r="F75" s="9">
        <f t="shared" si="7"/>
        <v>0</v>
      </c>
      <c r="G75" s="19"/>
    </row>
    <row r="76" spans="1:7" ht="48.75" customHeight="1" thickBot="1" x14ac:dyDescent="0.3">
      <c r="A76" s="8">
        <f t="shared" si="5"/>
        <v>61</v>
      </c>
      <c r="B76" s="36" t="s">
        <v>318</v>
      </c>
      <c r="C76" s="37" t="s">
        <v>258</v>
      </c>
      <c r="D76" s="37">
        <v>2</v>
      </c>
      <c r="E76" s="12"/>
      <c r="F76" s="9">
        <f t="shared" si="7"/>
        <v>0</v>
      </c>
      <c r="G76" s="19"/>
    </row>
    <row r="77" spans="1:7" ht="39.75" customHeight="1" thickBot="1" x14ac:dyDescent="0.3">
      <c r="A77" s="8">
        <f t="shared" si="5"/>
        <v>62</v>
      </c>
      <c r="B77" s="36" t="s">
        <v>292</v>
      </c>
      <c r="C77" s="37" t="s">
        <v>256</v>
      </c>
      <c r="D77" s="37">
        <v>3</v>
      </c>
      <c r="E77" s="12"/>
      <c r="F77" s="9">
        <f t="shared" si="7"/>
        <v>0</v>
      </c>
      <c r="G77" s="19"/>
    </row>
    <row r="78" spans="1:7" ht="36" customHeight="1" thickBot="1" x14ac:dyDescent="0.3">
      <c r="A78" s="8">
        <f t="shared" si="5"/>
        <v>63</v>
      </c>
      <c r="B78" s="36" t="s">
        <v>293</v>
      </c>
      <c r="C78" s="37" t="s">
        <v>258</v>
      </c>
      <c r="D78" s="37">
        <v>10</v>
      </c>
      <c r="E78" s="12"/>
      <c r="F78" s="9">
        <f t="shared" si="7"/>
        <v>0</v>
      </c>
      <c r="G78" s="19"/>
    </row>
    <row r="79" spans="1:7" ht="34.5" customHeight="1" thickBot="1" x14ac:dyDescent="0.3">
      <c r="A79" s="8">
        <f t="shared" si="5"/>
        <v>64</v>
      </c>
      <c r="B79" s="36" t="s">
        <v>297</v>
      </c>
      <c r="C79" s="37" t="s">
        <v>256</v>
      </c>
      <c r="D79" s="37">
        <v>1</v>
      </c>
      <c r="E79" s="12"/>
      <c r="F79" s="9">
        <f t="shared" si="7"/>
        <v>0</v>
      </c>
      <c r="G79" s="19"/>
    </row>
    <row r="80" spans="1:7" ht="27" customHeight="1" thickBot="1" x14ac:dyDescent="0.3">
      <c r="A80" s="8">
        <f t="shared" si="5"/>
        <v>65</v>
      </c>
      <c r="B80" s="36" t="s">
        <v>298</v>
      </c>
      <c r="C80" s="37" t="s">
        <v>258</v>
      </c>
      <c r="D80" s="37">
        <v>2</v>
      </c>
      <c r="E80" s="12"/>
      <c r="F80" s="9">
        <f t="shared" si="7"/>
        <v>0</v>
      </c>
      <c r="G80" s="19"/>
    </row>
    <row r="81" spans="1:9" ht="30.75" customHeight="1" thickBot="1" x14ac:dyDescent="0.3">
      <c r="A81" s="8">
        <f t="shared" si="5"/>
        <v>66</v>
      </c>
      <c r="B81" s="36" t="s">
        <v>299</v>
      </c>
      <c r="C81" s="37" t="s">
        <v>256</v>
      </c>
      <c r="D81" s="37">
        <v>1</v>
      </c>
      <c r="E81" s="12"/>
      <c r="F81" s="9">
        <f t="shared" si="7"/>
        <v>0</v>
      </c>
      <c r="G81" s="19"/>
    </row>
    <row r="82" spans="1:9" ht="31.5" customHeight="1" thickBot="1" x14ac:dyDescent="0.3">
      <c r="A82" s="38" t="s">
        <v>302</v>
      </c>
      <c r="B82" s="24"/>
      <c r="C82" s="24"/>
      <c r="D82" s="25"/>
      <c r="E82" s="28"/>
      <c r="F82" s="28"/>
      <c r="G82" s="19"/>
    </row>
    <row r="83" spans="1:9" ht="47.25" customHeight="1" thickBot="1" x14ac:dyDescent="0.3">
      <c r="A83" s="8">
        <f>A81+1</f>
        <v>67</v>
      </c>
      <c r="B83" s="36" t="s">
        <v>303</v>
      </c>
      <c r="C83" s="37" t="s">
        <v>304</v>
      </c>
      <c r="D83" s="37">
        <v>8.4</v>
      </c>
      <c r="E83" s="12"/>
      <c r="F83" s="9">
        <f t="shared" ref="F83:F87" si="8">D83*E83</f>
        <v>0</v>
      </c>
      <c r="G83" s="19"/>
    </row>
    <row r="84" spans="1:9" ht="41.25" customHeight="1" thickBot="1" x14ac:dyDescent="0.3">
      <c r="A84" s="8">
        <f t="shared" si="5"/>
        <v>68</v>
      </c>
      <c r="B84" s="36" t="s">
        <v>305</v>
      </c>
      <c r="C84" s="37" t="s">
        <v>306</v>
      </c>
      <c r="D84" s="37">
        <v>12</v>
      </c>
      <c r="E84" s="12"/>
      <c r="F84" s="9">
        <f t="shared" si="8"/>
        <v>0</v>
      </c>
      <c r="G84" s="19"/>
    </row>
    <row r="85" spans="1:9" ht="61.5" customHeight="1" thickBot="1" x14ac:dyDescent="0.3">
      <c r="A85" s="8">
        <f t="shared" si="5"/>
        <v>69</v>
      </c>
      <c r="B85" s="36" t="s">
        <v>307</v>
      </c>
      <c r="C85" s="37" t="s">
        <v>304</v>
      </c>
      <c r="D85" s="37">
        <v>8.4</v>
      </c>
      <c r="E85" s="12"/>
      <c r="F85" s="9">
        <f t="shared" si="8"/>
        <v>0</v>
      </c>
      <c r="G85" s="19"/>
    </row>
    <row r="86" spans="1:9" ht="34.5" customHeight="1" thickBot="1" x14ac:dyDescent="0.3">
      <c r="A86" s="8">
        <f t="shared" si="5"/>
        <v>70</v>
      </c>
      <c r="B86" s="36" t="s">
        <v>310</v>
      </c>
      <c r="C86" s="37" t="s">
        <v>309</v>
      </c>
      <c r="D86" s="37">
        <v>4</v>
      </c>
      <c r="E86" s="12"/>
      <c r="F86" s="9">
        <f t="shared" si="8"/>
        <v>0</v>
      </c>
      <c r="G86" s="19"/>
    </row>
    <row r="87" spans="1:9" ht="24" customHeight="1" thickBot="1" x14ac:dyDescent="0.3">
      <c r="A87" s="8">
        <f t="shared" si="5"/>
        <v>71</v>
      </c>
      <c r="B87" s="36" t="s">
        <v>311</v>
      </c>
      <c r="C87" s="37" t="s">
        <v>309</v>
      </c>
      <c r="D87" s="37">
        <v>4</v>
      </c>
      <c r="E87" s="12"/>
      <c r="F87" s="9">
        <f t="shared" si="8"/>
        <v>0</v>
      </c>
      <c r="G87" s="19"/>
    </row>
    <row r="88" spans="1:9" s="7" customFormat="1" ht="26.25" thickBot="1" x14ac:dyDescent="0.4">
      <c r="A88" s="55" t="s">
        <v>183</v>
      </c>
      <c r="B88" s="56"/>
      <c r="C88" s="56"/>
      <c r="D88" s="56"/>
      <c r="E88" s="57"/>
      <c r="F88" s="17">
        <f>SUM(F11:F87)</f>
        <v>0</v>
      </c>
      <c r="I88" s="20"/>
    </row>
  </sheetData>
  <mergeCells count="11">
    <mergeCell ref="A5:F5"/>
    <mergeCell ref="A6:F6"/>
    <mergeCell ref="A8:A9"/>
    <mergeCell ref="B8:B9"/>
    <mergeCell ref="C8:C9"/>
    <mergeCell ref="D8:D9"/>
    <mergeCell ref="A10:D10"/>
    <mergeCell ref="A88:E88"/>
    <mergeCell ref="E8:E9"/>
    <mergeCell ref="A73:D73"/>
    <mergeCell ref="F8:F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5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1238250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0"/>
  <sheetViews>
    <sheetView view="pageBreakPreview" topLeftCell="A52" zoomScale="80" zoomScaleNormal="30" zoomScaleSheetLayoutView="80" workbookViewId="0">
      <selection activeCell="A60" sqref="A60:E60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350</v>
      </c>
      <c r="B5" s="45"/>
      <c r="C5" s="45"/>
      <c r="D5" s="45"/>
      <c r="E5" s="45"/>
      <c r="F5" s="45"/>
    </row>
    <row r="6" spans="1:6" x14ac:dyDescent="0.25">
      <c r="A6" s="46" t="s">
        <v>238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347</v>
      </c>
      <c r="E8" s="53" t="s">
        <v>348</v>
      </c>
      <c r="F8" s="47" t="s">
        <v>349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91.5" customHeight="1" thickBot="1" x14ac:dyDescent="0.3">
      <c r="A11" s="8">
        <f>1</f>
        <v>1</v>
      </c>
      <c r="B11" s="14" t="s">
        <v>203</v>
      </c>
      <c r="C11" s="13" t="s">
        <v>112</v>
      </c>
      <c r="D11" s="13">
        <v>1800</v>
      </c>
      <c r="E11" s="12"/>
      <c r="F11" s="9">
        <f>D11*E11</f>
        <v>0</v>
      </c>
    </row>
    <row r="12" spans="1:6" ht="40.5" customHeight="1" thickBot="1" x14ac:dyDescent="0.3">
      <c r="A12" s="8">
        <f>A11+1</f>
        <v>2</v>
      </c>
      <c r="B12" s="14" t="s">
        <v>204</v>
      </c>
      <c r="C12" s="13" t="s">
        <v>112</v>
      </c>
      <c r="D12" s="13">
        <v>150</v>
      </c>
      <c r="E12" s="12"/>
      <c r="F12" s="9">
        <f t="shared" ref="F12:F45" si="0">D12*E12</f>
        <v>0</v>
      </c>
    </row>
    <row r="13" spans="1:6" ht="27" customHeight="1" thickBot="1" x14ac:dyDescent="0.3">
      <c r="A13" s="8">
        <f t="shared" ref="A13:A45" si="1">A12+1</f>
        <v>3</v>
      </c>
      <c r="B13" s="14" t="s">
        <v>205</v>
      </c>
      <c r="C13" s="13" t="s">
        <v>111</v>
      </c>
      <c r="D13" s="13">
        <v>128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206</v>
      </c>
      <c r="C14" s="13" t="s">
        <v>111</v>
      </c>
      <c r="D14" s="15">
        <v>84</v>
      </c>
      <c r="E14" s="12"/>
      <c r="F14" s="9">
        <f t="shared" si="0"/>
        <v>0</v>
      </c>
    </row>
    <row r="15" spans="1:6" ht="30" customHeight="1" thickBot="1" x14ac:dyDescent="0.3">
      <c r="A15" s="8">
        <f t="shared" si="1"/>
        <v>5</v>
      </c>
      <c r="B15" s="10" t="s">
        <v>207</v>
      </c>
      <c r="C15" s="13" t="s">
        <v>111</v>
      </c>
      <c r="D15" s="15">
        <v>84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208</v>
      </c>
      <c r="C16" s="13" t="s">
        <v>111</v>
      </c>
      <c r="D16" s="13">
        <v>126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209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210</v>
      </c>
      <c r="C18" s="13" t="s">
        <v>111</v>
      </c>
      <c r="D18" s="13">
        <v>1</v>
      </c>
      <c r="E18" s="12"/>
      <c r="F18" s="9">
        <f t="shared" si="0"/>
        <v>0</v>
      </c>
    </row>
    <row r="19" spans="1:6" ht="36.75" customHeight="1" thickBot="1" x14ac:dyDescent="0.3">
      <c r="A19" s="8">
        <f t="shared" si="1"/>
        <v>9</v>
      </c>
      <c r="B19" s="10" t="s">
        <v>211</v>
      </c>
      <c r="C19" s="13" t="s">
        <v>111</v>
      </c>
      <c r="D19" s="13">
        <v>42</v>
      </c>
      <c r="E19" s="12"/>
      <c r="F19" s="9">
        <f t="shared" si="0"/>
        <v>0</v>
      </c>
    </row>
    <row r="20" spans="1:6" ht="33.75" customHeight="1" thickBot="1" x14ac:dyDescent="0.3">
      <c r="A20" s="8">
        <f t="shared" si="1"/>
        <v>10</v>
      </c>
      <c r="B20" s="10" t="s">
        <v>212</v>
      </c>
      <c r="C20" s="13" t="s">
        <v>111</v>
      </c>
      <c r="D20" s="13">
        <v>8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213</v>
      </c>
      <c r="C21" s="13" t="s">
        <v>111</v>
      </c>
      <c r="D21" s="26">
        <v>2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214</v>
      </c>
      <c r="C22" s="13" t="s">
        <v>111</v>
      </c>
      <c r="D22" s="27">
        <v>6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215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216</v>
      </c>
      <c r="C24" s="13" t="s">
        <v>111</v>
      </c>
      <c r="D24" s="13">
        <v>2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217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218</v>
      </c>
      <c r="C26" s="13" t="s">
        <v>111</v>
      </c>
      <c r="D26" s="13">
        <v>2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219</v>
      </c>
      <c r="C27" s="13" t="s">
        <v>111</v>
      </c>
      <c r="D27" s="13">
        <v>5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220</v>
      </c>
      <c r="C28" s="13" t="s">
        <v>221</v>
      </c>
      <c r="D28" s="13">
        <v>1</v>
      </c>
      <c r="E28" s="12"/>
      <c r="F28" s="9">
        <f t="shared" si="0"/>
        <v>0</v>
      </c>
    </row>
    <row r="29" spans="1:6" ht="21.75" customHeight="1" thickBot="1" x14ac:dyDescent="0.3">
      <c r="A29" s="8">
        <f t="shared" si="1"/>
        <v>19</v>
      </c>
      <c r="B29" s="10" t="s">
        <v>222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30" customHeight="1" thickBot="1" x14ac:dyDescent="0.3">
      <c r="A30" s="8">
        <f t="shared" si="1"/>
        <v>20</v>
      </c>
      <c r="B30" s="10" t="s">
        <v>223</v>
      </c>
      <c r="C30" s="13" t="s">
        <v>111</v>
      </c>
      <c r="D30" s="13">
        <v>2</v>
      </c>
      <c r="E30" s="12"/>
      <c r="F30" s="9">
        <f t="shared" si="0"/>
        <v>0</v>
      </c>
    </row>
    <row r="31" spans="1:6" ht="24.75" customHeight="1" thickBot="1" x14ac:dyDescent="0.3">
      <c r="A31" s="8">
        <f t="shared" si="1"/>
        <v>21</v>
      </c>
      <c r="B31" s="10" t="s">
        <v>224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225</v>
      </c>
      <c r="C32" s="13" t="s">
        <v>111</v>
      </c>
      <c r="D32" s="13">
        <v>1</v>
      </c>
      <c r="E32" s="12"/>
      <c r="F32" s="9">
        <f t="shared" si="0"/>
        <v>0</v>
      </c>
    </row>
    <row r="33" spans="1:6" ht="24" customHeight="1" thickBot="1" x14ac:dyDescent="0.3">
      <c r="A33" s="8">
        <f t="shared" si="1"/>
        <v>23</v>
      </c>
      <c r="B33" s="10" t="s">
        <v>226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227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228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229</v>
      </c>
      <c r="C36" s="13" t="s">
        <v>112</v>
      </c>
      <c r="D36" s="13">
        <v>1.5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230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231</v>
      </c>
      <c r="C38" s="13" t="s">
        <v>111</v>
      </c>
      <c r="D38" s="13">
        <v>3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232</v>
      </c>
      <c r="C39" s="13" t="s">
        <v>111</v>
      </c>
      <c r="D39" s="13">
        <v>1.5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233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234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235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236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6.25" customHeight="1" thickBot="1" x14ac:dyDescent="0.3">
      <c r="A44" s="8">
        <f t="shared" si="1"/>
        <v>34</v>
      </c>
      <c r="B44" s="10" t="s">
        <v>224</v>
      </c>
      <c r="C44" s="13" t="s">
        <v>111</v>
      </c>
      <c r="D44" s="13">
        <v>1</v>
      </c>
      <c r="E44" s="12"/>
      <c r="F44" s="9">
        <f t="shared" si="0"/>
        <v>0</v>
      </c>
    </row>
    <row r="45" spans="1:6" ht="93" customHeight="1" thickBot="1" x14ac:dyDescent="0.3">
      <c r="A45" s="8">
        <f t="shared" si="1"/>
        <v>35</v>
      </c>
      <c r="B45" s="10" t="s">
        <v>237</v>
      </c>
      <c r="C45" s="13" t="s">
        <v>111</v>
      </c>
      <c r="D45" s="13">
        <v>1</v>
      </c>
      <c r="E45" s="12"/>
      <c r="F45" s="9">
        <f t="shared" si="0"/>
        <v>0</v>
      </c>
    </row>
    <row r="46" spans="1:6" s="7" customFormat="1" ht="30" customHeight="1" thickBot="1" x14ac:dyDescent="0.3">
      <c r="A46" s="38" t="s">
        <v>301</v>
      </c>
      <c r="B46" s="38"/>
      <c r="C46" s="38"/>
      <c r="D46" s="38"/>
      <c r="E46" s="28"/>
      <c r="F46" s="28"/>
    </row>
    <row r="47" spans="1:6" ht="30" customHeight="1" thickBot="1" x14ac:dyDescent="0.3">
      <c r="A47" s="8">
        <f>A45+1</f>
        <v>36</v>
      </c>
      <c r="B47" s="10" t="s">
        <v>107</v>
      </c>
      <c r="C47" s="13" t="s">
        <v>108</v>
      </c>
      <c r="D47" s="13">
        <v>8</v>
      </c>
      <c r="E47" s="12"/>
      <c r="F47" s="9">
        <f t="shared" ref="F47:F48" si="2">D47*E47</f>
        <v>0</v>
      </c>
    </row>
    <row r="48" spans="1:6" ht="30" customHeight="1" thickBot="1" x14ac:dyDescent="0.3">
      <c r="A48" s="8">
        <f>A47+1</f>
        <v>37</v>
      </c>
      <c r="B48" s="10" t="s">
        <v>109</v>
      </c>
      <c r="C48" s="13" t="s">
        <v>108</v>
      </c>
      <c r="D48" s="13">
        <v>8</v>
      </c>
      <c r="E48" s="12"/>
      <c r="F48" s="9">
        <f t="shared" si="2"/>
        <v>0</v>
      </c>
    </row>
    <row r="49" spans="1:9" ht="30" customHeight="1" thickBot="1" x14ac:dyDescent="0.3">
      <c r="A49" s="38" t="s">
        <v>253</v>
      </c>
      <c r="B49" s="38"/>
      <c r="C49" s="38"/>
      <c r="D49" s="38"/>
      <c r="E49" s="28"/>
      <c r="F49" s="28"/>
    </row>
    <row r="50" spans="1:9" ht="61.5" customHeight="1" thickBot="1" x14ac:dyDescent="0.3">
      <c r="A50" s="8">
        <f>A48+1</f>
        <v>38</v>
      </c>
      <c r="B50" s="39" t="s">
        <v>312</v>
      </c>
      <c r="C50" s="40" t="s">
        <v>111</v>
      </c>
      <c r="D50" s="40">
        <v>1</v>
      </c>
      <c r="E50" s="12"/>
      <c r="F50" s="9">
        <f t="shared" ref="F50:F56" si="3">D50*E50</f>
        <v>0</v>
      </c>
    </row>
    <row r="51" spans="1:9" ht="43.5" customHeight="1" thickBot="1" x14ac:dyDescent="0.3">
      <c r="A51" s="8">
        <f t="shared" ref="A51:A56" si="4">A50+1</f>
        <v>39</v>
      </c>
      <c r="B51" s="41" t="s">
        <v>313</v>
      </c>
      <c r="C51" s="42" t="s">
        <v>111</v>
      </c>
      <c r="D51" s="42">
        <v>1</v>
      </c>
      <c r="E51" s="12"/>
      <c r="F51" s="9">
        <f t="shared" si="3"/>
        <v>0</v>
      </c>
    </row>
    <row r="52" spans="1:9" ht="43.5" customHeight="1" thickBot="1" x14ac:dyDescent="0.3">
      <c r="A52" s="8">
        <f t="shared" si="4"/>
        <v>40</v>
      </c>
      <c r="B52" s="41" t="s">
        <v>314</v>
      </c>
      <c r="C52" s="42" t="s">
        <v>112</v>
      </c>
      <c r="D52" s="42">
        <v>20</v>
      </c>
      <c r="E52" s="12"/>
      <c r="F52" s="9">
        <f t="shared" si="3"/>
        <v>0</v>
      </c>
    </row>
    <row r="53" spans="1:9" ht="71.25" customHeight="1" thickBot="1" x14ac:dyDescent="0.3">
      <c r="A53" s="8">
        <f t="shared" si="4"/>
        <v>41</v>
      </c>
      <c r="B53" s="41" t="s">
        <v>315</v>
      </c>
      <c r="C53" s="42" t="s">
        <v>111</v>
      </c>
      <c r="D53" s="42">
        <v>1</v>
      </c>
      <c r="E53" s="12"/>
      <c r="F53" s="9">
        <f t="shared" si="3"/>
        <v>0</v>
      </c>
    </row>
    <row r="54" spans="1:9" ht="30.75" customHeight="1" thickBot="1" x14ac:dyDescent="0.3">
      <c r="A54" s="8">
        <f t="shared" si="4"/>
        <v>42</v>
      </c>
      <c r="B54" s="41" t="s">
        <v>316</v>
      </c>
      <c r="C54" s="42" t="s">
        <v>112</v>
      </c>
      <c r="D54" s="42">
        <v>20</v>
      </c>
      <c r="E54" s="12"/>
      <c r="F54" s="9">
        <f t="shared" si="3"/>
        <v>0</v>
      </c>
    </row>
    <row r="55" spans="1:9" ht="30.75" customHeight="1" thickBot="1" x14ac:dyDescent="0.3">
      <c r="A55" s="8">
        <f t="shared" si="4"/>
        <v>43</v>
      </c>
      <c r="B55" s="41" t="s">
        <v>317</v>
      </c>
      <c r="C55" s="42" t="s">
        <v>111</v>
      </c>
      <c r="D55" s="42">
        <v>2</v>
      </c>
      <c r="E55" s="12"/>
      <c r="F55" s="9">
        <f t="shared" si="3"/>
        <v>0</v>
      </c>
    </row>
    <row r="56" spans="1:9" ht="30.75" customHeight="1" thickBot="1" x14ac:dyDescent="0.3">
      <c r="A56" s="8">
        <f t="shared" si="4"/>
        <v>44</v>
      </c>
      <c r="B56" s="41" t="s">
        <v>318</v>
      </c>
      <c r="C56" s="42" t="s">
        <v>111</v>
      </c>
      <c r="D56" s="42">
        <v>6</v>
      </c>
      <c r="E56" s="12"/>
      <c r="F56" s="9">
        <f t="shared" si="3"/>
        <v>0</v>
      </c>
    </row>
    <row r="57" spans="1:9" ht="30" customHeight="1" thickBot="1" x14ac:dyDescent="0.3">
      <c r="A57" s="38" t="s">
        <v>302</v>
      </c>
      <c r="B57" s="38"/>
      <c r="C57" s="38"/>
      <c r="D57" s="38"/>
      <c r="E57" s="28"/>
      <c r="F57" s="28"/>
    </row>
    <row r="58" spans="1:9" ht="27.75" customHeight="1" thickBot="1" x14ac:dyDescent="0.3">
      <c r="A58" s="8">
        <f>A56+1</f>
        <v>45</v>
      </c>
      <c r="B58" s="36" t="s">
        <v>310</v>
      </c>
      <c r="C58" s="37" t="s">
        <v>309</v>
      </c>
      <c r="D58" s="37">
        <v>4</v>
      </c>
      <c r="E58" s="12"/>
      <c r="F58" s="9">
        <f t="shared" ref="F58:F59" si="5">D58*E58</f>
        <v>0</v>
      </c>
    </row>
    <row r="59" spans="1:9" ht="27.75" customHeight="1" thickBot="1" x14ac:dyDescent="0.3">
      <c r="A59" s="8">
        <f>A58+1</f>
        <v>46</v>
      </c>
      <c r="B59" s="36" t="s">
        <v>311</v>
      </c>
      <c r="C59" s="37" t="s">
        <v>309</v>
      </c>
      <c r="D59" s="37">
        <v>4</v>
      </c>
      <c r="E59" s="12"/>
      <c r="F59" s="9">
        <f t="shared" si="5"/>
        <v>0</v>
      </c>
    </row>
    <row r="60" spans="1:9" s="7" customFormat="1" ht="26.25" thickBot="1" x14ac:dyDescent="0.4">
      <c r="A60" s="59" t="s">
        <v>183</v>
      </c>
      <c r="B60" s="59"/>
      <c r="C60" s="59"/>
      <c r="D60" s="59"/>
      <c r="E60" s="59"/>
      <c r="F60" s="17">
        <f>SUM(F11:F59)</f>
        <v>0</v>
      </c>
      <c r="I60" s="20"/>
    </row>
  </sheetData>
  <mergeCells count="10">
    <mergeCell ref="A10:D10"/>
    <mergeCell ref="A60:E60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8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1171575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6"/>
  <sheetViews>
    <sheetView tabSelected="1" view="pageBreakPreview" zoomScale="90" zoomScaleNormal="90" zoomScaleSheetLayoutView="90" workbookViewId="0">
      <selection activeCell="E20" sqref="E20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243</v>
      </c>
    </row>
    <row r="2" spans="1:5" x14ac:dyDescent="0.25">
      <c r="B2" s="2" t="s">
        <v>244</v>
      </c>
    </row>
    <row r="3" spans="1:5" x14ac:dyDescent="0.25">
      <c r="B3" s="2" t="s">
        <v>245</v>
      </c>
    </row>
    <row r="4" spans="1:5" x14ac:dyDescent="0.25">
      <c r="B4" s="6"/>
      <c r="C4" s="4"/>
      <c r="D4" s="4"/>
    </row>
    <row r="6" spans="1:5" x14ac:dyDescent="0.25">
      <c r="A6" s="45" t="s">
        <v>351</v>
      </c>
      <c r="B6" s="45"/>
      <c r="C6" s="45"/>
      <c r="D6" s="45"/>
      <c r="E6" s="45"/>
    </row>
    <row r="7" spans="1:5" x14ac:dyDescent="0.25">
      <c r="A7" s="46" t="s">
        <v>240</v>
      </c>
      <c r="B7" s="46"/>
      <c r="C7" s="46"/>
      <c r="D7" s="46"/>
      <c r="E7" s="46"/>
    </row>
    <row r="8" spans="1:5" ht="16.5" thickBot="1" x14ac:dyDescent="0.3"/>
    <row r="9" spans="1:5" ht="60.75" customHeight="1" thickBot="1" x14ac:dyDescent="0.3">
      <c r="A9" s="29" t="s">
        <v>0</v>
      </c>
      <c r="B9" s="29" t="s">
        <v>241</v>
      </c>
      <c r="C9" s="30" t="s">
        <v>242</v>
      </c>
      <c r="D9" s="30" t="s">
        <v>246</v>
      </c>
      <c r="E9" s="31" t="s">
        <v>247</v>
      </c>
    </row>
    <row r="10" spans="1:5" ht="48" thickBot="1" x14ac:dyDescent="0.3">
      <c r="A10" s="13">
        <v>79</v>
      </c>
      <c r="B10" s="43" t="s">
        <v>332</v>
      </c>
      <c r="C10" s="13">
        <f>1</f>
        <v>1</v>
      </c>
      <c r="D10" s="12">
        <f>'1-ASPER-1-ha'!F69</f>
        <v>0</v>
      </c>
      <c r="E10" s="12">
        <f>C10*D10</f>
        <v>0</v>
      </c>
    </row>
    <row r="11" spans="1:5" ht="48" thickBot="1" x14ac:dyDescent="0.3">
      <c r="A11" s="13">
        <v>80</v>
      </c>
      <c r="B11" s="43" t="s">
        <v>333</v>
      </c>
      <c r="C11" s="13">
        <f>1</f>
        <v>1</v>
      </c>
      <c r="D11" s="12">
        <f>'2-MICROASPER-1-ha'!F132</f>
        <v>0</v>
      </c>
      <c r="E11" s="12">
        <f t="shared" ref="E11:E14" si="0">C11*D11</f>
        <v>0</v>
      </c>
    </row>
    <row r="12" spans="1:5" ht="48" thickBot="1" x14ac:dyDescent="0.3">
      <c r="A12" s="13">
        <v>81</v>
      </c>
      <c r="B12" s="43" t="s">
        <v>334</v>
      </c>
      <c r="C12" s="13">
        <f>1</f>
        <v>1</v>
      </c>
      <c r="D12" s="12">
        <f>'3-MICROASPER-0.5-ha'!F91</f>
        <v>0</v>
      </c>
      <c r="E12" s="12">
        <f t="shared" si="0"/>
        <v>0</v>
      </c>
    </row>
    <row r="13" spans="1:5" ht="48" thickBot="1" x14ac:dyDescent="0.3">
      <c r="A13" s="13">
        <v>82</v>
      </c>
      <c r="B13" s="43" t="s">
        <v>335</v>
      </c>
      <c r="C13" s="13">
        <f>1</f>
        <v>1</v>
      </c>
      <c r="D13" s="12">
        <f>'4-GOTEJ-1-ha'!F132</f>
        <v>0</v>
      </c>
      <c r="E13" s="12">
        <f t="shared" si="0"/>
        <v>0</v>
      </c>
    </row>
    <row r="14" spans="1:5" ht="48" thickBot="1" x14ac:dyDescent="0.3">
      <c r="A14" s="13">
        <v>83</v>
      </c>
      <c r="B14" s="43" t="s">
        <v>336</v>
      </c>
      <c r="C14" s="13">
        <f>1</f>
        <v>1</v>
      </c>
      <c r="D14" s="33">
        <f>'5-GOTEJ-0.5-ha'!F88</f>
        <v>0</v>
      </c>
      <c r="E14" s="12">
        <f t="shared" si="0"/>
        <v>0</v>
      </c>
    </row>
    <row r="15" spans="1:5" ht="32.25" thickBot="1" x14ac:dyDescent="0.3">
      <c r="A15" s="13">
        <v>84</v>
      </c>
      <c r="B15" s="44" t="s">
        <v>337</v>
      </c>
      <c r="C15" s="13">
        <f>1</f>
        <v>1</v>
      </c>
      <c r="D15" s="33">
        <f>'6-MINI_KIT-600-m²'!F60</f>
        <v>0</v>
      </c>
      <c r="E15" s="12">
        <f>C15*D15</f>
        <v>0</v>
      </c>
    </row>
    <row r="16" spans="1:5" s="32" customFormat="1" ht="27.95" customHeight="1" thickBot="1" x14ac:dyDescent="0.3">
      <c r="A16" s="60" t="s">
        <v>183</v>
      </c>
      <c r="B16" s="61"/>
      <c r="C16" s="61"/>
      <c r="D16" s="62"/>
      <c r="E16" s="34">
        <f>SUM(E10:E15)</f>
        <v>0</v>
      </c>
    </row>
  </sheetData>
  <mergeCells count="3">
    <mergeCell ref="A16:D16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0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1362075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1-ASPER-1-ha</vt:lpstr>
      <vt:lpstr>2-MICROASPER-1-ha</vt:lpstr>
      <vt:lpstr>3-MICROASPER-0.5-ha</vt:lpstr>
      <vt:lpstr>4-GOTEJ-1-ha</vt:lpstr>
      <vt:lpstr>5-GOTEJ-0.5-ha</vt:lpstr>
      <vt:lpstr>6-MINI_KIT-600-m²</vt:lpstr>
      <vt:lpstr>7-TOTALIZADOR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'6-MINI_KIT-600-m²'!Area_de_impressao</vt:lpstr>
      <vt:lpstr>'7-TOTALIZADOR'!Area_de_impressao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2024-10-22T12:35:57Z</cp:lastPrinted>
  <dcterms:created xsi:type="dcterms:W3CDTF">2023-08-07T14:34:22Z</dcterms:created>
  <dcterms:modified xsi:type="dcterms:W3CDTF">2024-12-02T14:58:25Z</dcterms:modified>
</cp:coreProperties>
</file>