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0A855146-2BF1-422B-BDF3-63EEA9D95E28}" xr6:coauthVersionLast="47" xr6:coauthVersionMax="47" xr10:uidLastSave="{00000000-0000-0000-0000-000000000000}"/>
  <bookViews>
    <workbookView xWindow="28680" yWindow="-120" windowWidth="29040" windowHeight="15720" tabRatio="801" activeTab="3" xr2:uid="{00000000-000D-0000-FFFF-FFFF00000000}"/>
  </bookViews>
  <sheets>
    <sheet name="1-ASPER-1-ha" sheetId="4" r:id="rId1"/>
    <sheet name="2-MICROASPER-1-ha" sheetId="5" r:id="rId2"/>
    <sheet name="3-GOTEJ-0.5-ha" sheetId="13" r:id="rId3"/>
    <sheet name="4-TOTALIZADOR" sheetId="6" r:id="rId4"/>
  </sheets>
  <definedNames>
    <definedName name="_xlnm._FilterDatabase" localSheetId="0" hidden="1">'1-ASPER-1-ha'!$A$9:$D$69</definedName>
    <definedName name="_xlnm._FilterDatabase" localSheetId="1" hidden="1">'2-MICROASPER-1-ha'!$A$8:$D$133</definedName>
    <definedName name="_xlnm._FilterDatabase" localSheetId="2" hidden="1">'3-GOTEJ-0.5-ha'!$A$8:$D$88</definedName>
    <definedName name="_xlnm.Print_Area" localSheetId="0">'1-ASPER-1-ha'!$A$1:$F$69</definedName>
    <definedName name="_xlnm.Print_Area" localSheetId="1">'2-MICROASPER-1-ha'!$A$1:$F$133</definedName>
    <definedName name="_xlnm.Print_Area" localSheetId="2">'3-GOTEJ-0.5-ha'!$A$1:$F$88</definedName>
    <definedName name="_xlnm.Print_Area" localSheetId="3">'4-TOTALIZADOR'!$A$1:$E$13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6" l="1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F132" i="5"/>
  <c r="F131" i="5"/>
  <c r="F130" i="5"/>
  <c r="F129" i="5"/>
  <c r="F128" i="5"/>
  <c r="F127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7" i="5"/>
  <c r="F66" i="5"/>
  <c r="F65" i="5"/>
  <c r="F64" i="5"/>
  <c r="F63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87" i="13"/>
  <c r="F86" i="13"/>
  <c r="F85" i="13"/>
  <c r="F84" i="13"/>
  <c r="F83" i="13"/>
  <c r="F81" i="13"/>
  <c r="F80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4" i="13"/>
  <c r="F63" i="13"/>
  <c r="F62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D85" i="13" l="1"/>
  <c r="D84" i="13"/>
  <c r="D83" i="13"/>
  <c r="D132" i="5" l="1"/>
  <c r="D129" i="5"/>
  <c r="D128" i="5"/>
  <c r="D127" i="5"/>
  <c r="A127" i="5"/>
  <c r="A114" i="5" l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8" i="5" s="1"/>
  <c r="A129" i="5" s="1"/>
  <c r="A130" i="5" s="1"/>
  <c r="A131" i="5" s="1"/>
  <c r="A132" i="5" s="1"/>
  <c r="A101" i="5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51" i="13" l="1"/>
  <c r="A52" i="13" s="1"/>
  <c r="A53" i="13" s="1"/>
  <c r="A54" i="13" s="1"/>
  <c r="A55" i="13" s="1"/>
  <c r="A56" i="13" s="1"/>
  <c r="A57" i="13" s="1"/>
  <c r="A58" i="13" s="1"/>
  <c r="A59" i="13" s="1"/>
  <c r="A62" i="13" s="1"/>
  <c r="A63" i="13" s="1"/>
  <c r="A64" i="13" s="1"/>
  <c r="A66" i="13" s="1"/>
  <c r="A67" i="13" s="1"/>
  <c r="A68" i="13" s="1"/>
  <c r="A69" i="13" s="1"/>
  <c r="A70" i="13" s="1"/>
  <c r="A71" i="13" s="1"/>
  <c r="A72" i="13" s="1"/>
  <c r="A74" i="13" s="1"/>
  <c r="A75" i="13" s="1"/>
  <c r="A76" i="13" s="1"/>
  <c r="A77" i="13" s="1"/>
  <c r="A78" i="13" s="1"/>
  <c r="A79" i="13" s="1"/>
  <c r="A80" i="13" s="1"/>
  <c r="A81" i="13" s="1"/>
  <c r="A83" i="13" s="1"/>
  <c r="A84" i="13" s="1"/>
  <c r="A85" i="13" s="1"/>
  <c r="A11" i="13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86" i="13" l="1"/>
  <c r="A87" i="13" s="1"/>
  <c r="F88" i="13" l="1"/>
  <c r="D12" i="6" s="1"/>
  <c r="E12" i="6" s="1"/>
  <c r="A59" i="5" l="1"/>
  <c r="A60" i="5" l="1"/>
  <c r="A61" i="5" s="1"/>
  <c r="A62" i="5" s="1"/>
  <c r="A63" i="5" s="1"/>
  <c r="A64" i="5" s="1"/>
  <c r="A65" i="5" s="1"/>
  <c r="A66" i="5" s="1"/>
  <c r="A67" i="5" s="1"/>
  <c r="A70" i="5" s="1"/>
  <c r="A71" i="5" l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F133" i="5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F69" i="4" l="1"/>
  <c r="D10" i="6" s="1"/>
  <c r="E10" i="6" s="1"/>
  <c r="E13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30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1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2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<sst xmlns="http://schemas.openxmlformats.org/spreadsheetml/2006/main" count="593" uniqueCount="289">
  <si>
    <t>ITEM</t>
  </si>
  <si>
    <t>UNID.</t>
  </si>
  <si>
    <t>MATERIAIS, EQUIPAMENTOS E SERVIÇOS</t>
  </si>
  <si>
    <t>m³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</si>
  <si>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</si>
  <si>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</si>
  <si>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</si>
  <si>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</si>
  <si>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</si>
  <si>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</si>
  <si>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</si>
  <si>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</si>
  <si>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</si>
  <si>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</si>
  <si>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</si>
  <si>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</si>
  <si>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</si>
  <si>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</si>
  <si>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</si>
  <si>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</si>
  <si>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</si>
  <si>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</si>
  <si>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</si>
  <si>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</si>
  <si>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</si>
  <si>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</si>
  <si>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</si>
  <si>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</si>
  <si>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</si>
  <si>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</si>
  <si>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</si>
  <si>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</si>
  <si>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</si>
  <si>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</si>
  <si>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</si>
  <si>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</si>
  <si>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</si>
  <si>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</si>
  <si>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</si>
  <si>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</si>
  <si>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</si>
  <si>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</si>
  <si>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</si>
  <si>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</si>
  <si>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</si>
  <si>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</si>
  <si>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</si>
  <si>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</si>
  <si>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</si>
  <si>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</si>
  <si>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</si>
  <si>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</si>
  <si>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</si>
  <si>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</si>
  <si>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</si>
  <si>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</si>
  <si>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</si>
  <si>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</si>
  <si>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</si>
  <si>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</si>
  <si>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</si>
  <si>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</si>
  <si>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</si>
  <si>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</si>
  <si>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</si>
  <si>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</si>
  <si>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</si>
  <si>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</si>
  <si>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</si>
  <si>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</si>
  <si>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</si>
  <si>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</si>
  <si>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</si>
  <si>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</si>
  <si>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</si>
  <si>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</si>
  <si>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</si>
  <si>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</si>
  <si>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</si>
  <si>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</si>
  <si>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</si>
  <si>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</si>
  <si>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</si>
  <si>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</si>
  <si>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</si>
  <si>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</si>
  <si>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</si>
  <si>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</si>
  <si>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</si>
  <si>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</si>
  <si>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</si>
  <si>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</si>
  <si>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</si>
  <si>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</si>
  <si>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</si>
  <si>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</si>
  <si>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</si>
  <si>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</si>
  <si>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</si>
  <si>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</si>
  <si>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</si>
  <si>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</si>
  <si>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</si>
  <si>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</si>
  <si>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</si>
  <si>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</si>
  <si>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</si>
  <si>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</si>
  <si>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</si>
  <si>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</si>
  <si>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</si>
  <si>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</si>
  <si>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</si>
  <si>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</si>
  <si>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</si>
  <si>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</si>
  <si>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</si>
  <si>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</si>
  <si>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</si>
  <si>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</si>
  <si>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</si>
  <si>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</si>
  <si>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</si>
  <si>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</si>
  <si>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</si>
  <si>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</si>
  <si>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</si>
  <si>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</si>
  <si>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</si>
  <si>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</si>
  <si>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</si>
  <si>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</si>
  <si>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</si>
  <si>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</si>
  <si>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</si>
  <si>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</si>
  <si>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</si>
  <si>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</si>
  <si>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</si>
  <si>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</si>
  <si>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</si>
  <si>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</si>
  <si>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</si>
  <si>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</si>
  <si>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</si>
  <si>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</si>
  <si>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</si>
  <si>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</si>
  <si>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</si>
  <si>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</si>
  <si>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</si>
  <si>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</si>
  <si>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</si>
  <si>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</si>
  <si>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</si>
  <si>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</si>
  <si>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</si>
  <si>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</si>
  <si>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</si>
  <si>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</si>
  <si>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</si>
  <si>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</si>
  <si>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</si>
  <si>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Tê de Redução PVC soldável Irriga LF DN 35 x 3/4'</t>
  </si>
  <si>
    <t>curva 90º Soldável LF irriga  DN35</t>
  </si>
  <si>
    <t>Registro de esfera PVC soldável de 35mm irriga</t>
  </si>
  <si>
    <t>Total</t>
  </si>
  <si>
    <t>SISTEMA DE IRRIGAÇÃO - MICROASPERSÃO-1 ha</t>
  </si>
  <si>
    <t>Anel de retenção (chula) para conector inicial supracitado</t>
  </si>
  <si>
    <t>Valvula Final de Linha Auto Limpante 16 Mm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</si>
  <si>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</si>
  <si>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</si>
  <si>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</si>
  <si>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</si>
  <si>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</si>
  <si>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</si>
  <si>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SISTEMA DE IRRIGAÇÃO - GOTEJAMENTO-0,5 ha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</si>
  <si>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</si>
  <si>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</si>
  <si>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</si>
  <si>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</si>
  <si>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</si>
  <si>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</si>
  <si>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</si>
  <si>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</si>
  <si>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</si>
  <si>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Tubo de PELBD de diâmetro nominal mínimo 16 mm e PN30 (com espessura mínima de 1mm e tratamento contra  U.V. e oxidação). Garantia 10 anos.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</si>
  <si>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</si>
  <si>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</si>
  <si>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</si>
  <si>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</si>
  <si>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</si>
  <si>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</si>
  <si>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</si>
  <si>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</si>
  <si>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</si>
  <si>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</si>
  <si>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</si>
  <si>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</si>
  <si>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</si>
  <si>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</si>
  <si>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</si>
  <si>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20A,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</si>
  <si>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</si>
  <si>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Minicontator, com capacidade de corrente até 9A (em regime AC-3), contato auxiliar integrado e bobina em corrente alternada (127 V)</t>
  </si>
  <si>
    <t>Minicontator, com capacidade de corrente até 18A (em regime AC-3), contato auxiliar integrado e bobina em corrente alternada (127 V)</t>
  </si>
  <si>
    <t>Contato auxiliar NA para contator</t>
  </si>
  <si>
    <t>Relé de sobrecarga para minicontator ajustável até 18A, conforme aplicação, com montagem direta nos contatores</t>
  </si>
  <si>
    <t>Relé de sobrecarga para minicontator ajustável até 6,3A, conforme aplicação, com montagem direta nos contatores</t>
  </si>
  <si>
    <t>Relé eletrônico/digital monitor de tensão monofásico, com funcionalidade de subtensão e sobretensão, ajustes através de trimpot no relé, LED indicativo de funcionamento, 127 V, 60 Hz, com 2 contatos reversíveis</t>
  </si>
  <si>
    <t>Relé temporizador, alimentação 127V, 1 saída a relé, com função de pulso na energização, ajustável de 1 segundo a 100 horas, ajuste por trimpots no relé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</si>
  <si>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</si>
  <si>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</si>
  <si>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Botão de emergência tipo cogumelo, com trava e retorno com mola, para furos 22mm, 1 NF, 127V, vermelho</t>
  </si>
  <si>
    <t>Chave seletora de 3 posições para furos 22mm, 2 NA, completa, 127V</t>
  </si>
  <si>
    <t>Sinalizador luminoso para furos de 22 mm, iluminação LED, vermelho, 127V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</si>
  <si>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</si>
  <si>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</si>
  <si>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</si>
  <si>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</si>
  <si>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</si>
  <si>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Placa de identificação (plaqueta de identificação) fabricada em ABS ou acrílico para painéis elétricos, fixação por adesivo, expessura mínima de 1,5 mm resistente ao tempo, formato conforme aplicação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</si>
  <si>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</si>
  <si>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</si>
  <si>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</si>
  <si>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</si>
  <si>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Cabo de cobre flexível, classe 4 ou 5, isolação em PVC 70ºC, cobertura em PVC-ST1, antichama, 0,6/1 kV, seção de 16 mm² (cor preta)</t>
  </si>
  <si>
    <t>Cabo de cobre flexível, classe 4 ou 5, isolação em PVC 70ºC, cobertura em PVC-ST1, antichama, 0,6/1 kV, seção de 16 mm² (cor azul)</t>
  </si>
  <si>
    <t>Cabo de cobre flexível, classe 4 ou 5, isolação em PVC 70ºC, cobertura em PVC-ST1, antichama, 0,6/1 kV, seção de 16 mm² (cor verde)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</si>
  <si>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</si>
  <si>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</si>
  <si>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</si>
  <si>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</si>
  <si>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</si>
  <si>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</si>
  <si>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</si>
  <si>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</si>
  <si>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</si>
  <si>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</si>
  <si>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</si>
  <si>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</si>
  <si>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</si>
  <si>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</si>
  <si>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</si>
  <si>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</si>
  <si>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</si>
  <si>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</si>
  <si>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</si>
  <si>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</si>
  <si>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</si>
  <si>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</si>
  <si>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</si>
  <si>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</si>
  <si>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</si>
  <si>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</si>
  <si>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</si>
  <si>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</si>
  <si>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</si>
  <si>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</si>
  <si>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</si>
  <si>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</si>
  <si>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</si>
  <si>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</si>
  <si>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</si>
  <si>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Prensa Cabos Rosca BSP 3/4"</t>
  </si>
  <si>
    <t>Conector box reto, em alumínio, 3/4, com rosca e bucha</t>
  </si>
  <si>
    <t xml:space="preserve">und. </t>
  </si>
  <si>
    <t>Tubo gotejador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</si>
  <si>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Luva de redução soldável irriga DN 75x 32</t>
  </si>
  <si>
    <t>Disjuntor Diferencial Residual (DDR), bipolar CA, corrente nominal de 20A,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</si>
  <si>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</si>
  <si>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Eletroduto corrugado tipo PEAD, 1.1/4"</t>
  </si>
  <si>
    <t>Abraçadeira tipo D, 1.1/4" e cunha de fixação</t>
  </si>
  <si>
    <t>Conector reto com arruela para eletroduto 1.1/4"</t>
  </si>
  <si>
    <t>Motobomba: de motor de 1 CV de 127v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</si>
  <si>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Motobomba Centrífuga (boster para fertirrigação) de  1/4 cv  de 127v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</si>
  <si>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127v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</si>
  <si>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 xml:space="preserve">Sistema de irrigação por aspersão, malha fixa, com abrigo para o conjunto
motobomba e capacidade para irrigar área de 1,0 hectare, para tensão nominal de 127V. </t>
  </si>
  <si>
    <t xml:space="preserve">Sistema de Irrigação localizada, por microaspersão, com sistema de filtragem e fertirrigação, com capacidade para irrigar área de 1,0 hectare, para tensão nominal de 127V. </t>
  </si>
  <si>
    <t xml:space="preserve">Sistema de Irrigação localizada, por gotejamento, com sistema de filtragem e fertirrigação, com capacidade para irrigar área de 0,5 hectare, para tensão nominal de 127V. </t>
  </si>
  <si>
    <t>Motobomba centrífuga monofásica, 127 V, Pot. = 3,0 CV; rendimento ≥ 50%; altura manométrica = 43 mca; Q = 8,11 m³/h</t>
  </si>
  <si>
    <t>Chave de partida magnética monofásica 3,0 CV 127 V</t>
  </si>
  <si>
    <t>Disjuntor monopolar 20 A, 127 V</t>
  </si>
  <si>
    <t>PLANILHA ORÇAMENTÁRIA-16ª SUPERINTENDÊNCIA REGIONAL</t>
  </si>
  <si>
    <t>QUANT.
(A)</t>
  </si>
  <si>
    <t>PREÇO (R$)
(B)</t>
  </si>
  <si>
    <t>TOTAL (R$)
(C) = (AxB)</t>
  </si>
  <si>
    <t>PREÇOS (R$)
(B)</t>
  </si>
  <si>
    <t>PLANILHA ORÇAMENTÁRIA-16ª SUPERINTENDÊNCIA REGIONAL - TOTALIZADOR (AMPLA CONCORRÊNCIA)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</si>
</sst>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43" fontId="7" fillId="0" borderId="0" applyFont="0" applyFill="0" applyBorder="0" applyAlignment="0" applyProtection="0"/>
    <xf numFmtId="0" fontId="8" fillId="0" borderId="0"/>
    <xf numFmtId="164" fontId="8" fillId="0" borderId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4" fontId="2" fillId="0" borderId="0" xfId="0" applyNumberFormat="1" applyFont="1" applyFill="1" applyAlignment="1">
      <alignment horizontal="right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9">
    <cellStyle name="Hiperlink 2" xfId="6" xr:uid="{00000000-0005-0000-0000-000000000000}"/>
    <cellStyle name="Moeda 2" xfId="7" xr:uid="{00000000-0005-0000-0000-000001000000}"/>
    <cellStyle name="Moeda 3" xfId="8" xr:uid="{00000000-0005-0000-0000-000002000000}"/>
    <cellStyle name="Normal" xfId="0" builtinId="0"/>
    <cellStyle name="Normal 2" xfId="2" xr:uid="{00000000-0005-0000-0000-000004000000}"/>
    <cellStyle name="Porcentagem 2" xfId="5" xr:uid="{00000000-0005-0000-0000-000005000000}"/>
    <cellStyle name="Vírgula 2" xfId="3" xr:uid="{00000000-0005-0000-0000-000006000000}"/>
    <cellStyle name="Vírgula 2 2" xfId="4" xr:uid="{00000000-0005-0000-0000-000007000000}"/>
    <cellStyle name="Vírgula 3" xfId="1" xr:uid="{00000000-0005-0000-0000-000008000000}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Estilo de Tabela 1" pivot="0" count="1" xr9:uid="{00000000-0011-0000-FFFF-FFFF00000000}">
      <tableStyleElement type="wholeTable" dxfId="0"/>
    </tableStyle>
  </tableStyles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1038225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1304925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1266825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2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1409700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3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view="pageBreakPreview" topLeftCell="A55" zoomScale="80" zoomScaleNormal="352" zoomScaleSheetLayoutView="8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5</v>
      </c>
    </row>
    <row r="2" spans="1:6" x14ac:dyDescent="0.25">
      <c r="B2" s="2" t="s">
        <v>10</v>
      </c>
    </row>
    <row r="3" spans="1:6" x14ac:dyDescent="0.25">
      <c r="B3" s="2" t="s">
        <v>6</v>
      </c>
    </row>
    <row r="4" spans="1:6" x14ac:dyDescent="0.25">
      <c r="B4" s="4"/>
      <c r="C4" s="4"/>
      <c r="D4" s="4"/>
    </row>
    <row r="5" spans="1:6" x14ac:dyDescent="0.25">
      <c r="A5" s="43" t="s">
        <v>283</v>
      </c>
      <c r="B5" s="43"/>
      <c r="C5" s="43"/>
      <c r="D5" s="43"/>
      <c r="E5" s="43"/>
      <c r="F5" s="43"/>
    </row>
    <row r="6" spans="1:6" x14ac:dyDescent="0.25">
      <c r="A6" s="44" t="s">
        <v>177</v>
      </c>
      <c r="B6" s="44"/>
      <c r="C6" s="44"/>
      <c r="D6" s="44"/>
      <c r="E6" s="44"/>
      <c r="F6" s="44"/>
    </row>
    <row r="7" spans="1:6" x14ac:dyDescent="0.25">
      <c r="A7" s="43" t="s">
        <v>2</v>
      </c>
      <c r="B7" s="43"/>
      <c r="C7" s="43"/>
      <c r="D7" s="43"/>
      <c r="E7" s="43"/>
      <c r="F7" s="43"/>
    </row>
    <row r="8" spans="1:6" ht="16.5" thickBot="1" x14ac:dyDescent="0.3"/>
    <row r="9" spans="1:6" ht="78" customHeight="1" thickBot="1" x14ac:dyDescent="0.3">
      <c r="A9" s="49" t="s">
        <v>0</v>
      </c>
      <c r="B9" s="49" t="s">
        <v>4</v>
      </c>
      <c r="C9" s="49" t="s">
        <v>1</v>
      </c>
      <c r="D9" s="50" t="s">
        <v>284</v>
      </c>
      <c r="E9" s="51" t="s">
        <v>287</v>
      </c>
      <c r="F9" s="45" t="s">
        <v>286</v>
      </c>
    </row>
    <row r="10" spans="1:6" ht="80.25" customHeight="1" thickBot="1" x14ac:dyDescent="0.3">
      <c r="A10" s="49"/>
      <c r="B10" s="49"/>
      <c r="C10" s="49"/>
      <c r="D10" s="49"/>
      <c r="E10" s="52"/>
      <c r="F10" s="45"/>
    </row>
    <row r="11" spans="1:6" ht="16.5" thickBot="1" x14ac:dyDescent="0.3">
      <c r="A11" s="46" t="s">
        <v>11</v>
      </c>
      <c r="B11" s="47"/>
      <c r="C11" s="47"/>
      <c r="D11" s="48"/>
      <c r="E11" s="21"/>
      <c r="F11" s="11"/>
    </row>
    <row r="12" spans="1:6" ht="16.5" thickBot="1" x14ac:dyDescent="0.3">
      <c r="A12" s="46" t="s">
        <v>12</v>
      </c>
      <c r="B12" s="47"/>
      <c r="C12" s="47"/>
      <c r="D12" s="47"/>
      <c r="E12" s="47"/>
      <c r="F12" s="48"/>
    </row>
    <row r="13" spans="1:6" ht="24" customHeight="1" thickBot="1" x14ac:dyDescent="0.3">
      <c r="A13" s="13" t="s">
        <v>13</v>
      </c>
      <c r="B13" s="14" t="s">
        <v>19</v>
      </c>
      <c r="C13" s="13" t="s">
        <v>20</v>
      </c>
      <c r="D13" s="13">
        <v>3</v>
      </c>
      <c r="E13" s="12"/>
      <c r="F13" s="9">
        <f>D13*E13</f>
        <v>0</v>
      </c>
    </row>
    <row r="14" spans="1:6" ht="24.75" customHeight="1" thickBot="1" x14ac:dyDescent="0.3">
      <c r="A14" s="13" t="s">
        <v>14</v>
      </c>
      <c r="B14" s="14" t="s">
        <v>21</v>
      </c>
      <c r="C14" s="13" t="s">
        <v>22</v>
      </c>
      <c r="D14" s="13">
        <v>1</v>
      </c>
      <c r="E14" s="12"/>
      <c r="F14" s="9">
        <f t="shared" ref="F14:F19" si="0">D14*E14</f>
        <v>0</v>
      </c>
    </row>
    <row r="15" spans="1:6" ht="21" customHeight="1" thickBot="1" x14ac:dyDescent="0.3">
      <c r="A15" s="13" t="s">
        <v>15</v>
      </c>
      <c r="B15" s="14" t="s">
        <v>23</v>
      </c>
      <c r="C15" s="13" t="s">
        <v>22</v>
      </c>
      <c r="D15" s="13">
        <v>1</v>
      </c>
      <c r="E15" s="12"/>
      <c r="F15" s="9">
        <f t="shared" si="0"/>
        <v>0</v>
      </c>
    </row>
    <row r="16" spans="1:6" ht="26.25" customHeight="1" thickBot="1" x14ac:dyDescent="0.3">
      <c r="A16" s="13" t="s">
        <v>16</v>
      </c>
      <c r="B16" s="14" t="s">
        <v>24</v>
      </c>
      <c r="C16" s="13" t="s">
        <v>22</v>
      </c>
      <c r="D16" s="15">
        <v>1</v>
      </c>
      <c r="E16" s="12"/>
      <c r="F16" s="9">
        <f t="shared" si="0"/>
        <v>0</v>
      </c>
    </row>
    <row r="17" spans="1:6" ht="24" customHeight="1" thickBot="1" x14ac:dyDescent="0.3">
      <c r="A17" s="13" t="s">
        <v>17</v>
      </c>
      <c r="B17" s="10" t="s">
        <v>25</v>
      </c>
      <c r="C17" s="13" t="s">
        <v>22</v>
      </c>
      <c r="D17" s="15">
        <v>1</v>
      </c>
      <c r="E17" s="12"/>
      <c r="F17" s="9">
        <f t="shared" si="0"/>
        <v>0</v>
      </c>
    </row>
    <row r="18" spans="1:6" ht="24.75" customHeight="1" thickBot="1" x14ac:dyDescent="0.3">
      <c r="A18" s="13" t="s">
        <v>17</v>
      </c>
      <c r="B18" s="10" t="s">
        <v>26</v>
      </c>
      <c r="C18" s="13" t="s">
        <v>22</v>
      </c>
      <c r="D18" s="13">
        <v>1</v>
      </c>
      <c r="E18" s="12"/>
      <c r="F18" s="9">
        <f t="shared" si="0"/>
        <v>0</v>
      </c>
    </row>
    <row r="19" spans="1:6" ht="27" customHeight="1" thickBot="1" x14ac:dyDescent="0.3">
      <c r="A19" s="13" t="s">
        <v>18</v>
      </c>
      <c r="B19" s="10" t="s">
        <v>27</v>
      </c>
      <c r="C19" s="13" t="s">
        <v>22</v>
      </c>
      <c r="D19" s="13">
        <v>1</v>
      </c>
      <c r="E19" s="12"/>
      <c r="F19" s="9">
        <f t="shared" si="0"/>
        <v>0</v>
      </c>
    </row>
    <row r="20" spans="1:6" ht="18.75" customHeight="1" thickBot="1" x14ac:dyDescent="0.3">
      <c r="A20" s="46" t="s">
        <v>28</v>
      </c>
      <c r="B20" s="47"/>
      <c r="C20" s="47"/>
      <c r="D20" s="47"/>
      <c r="E20" s="47"/>
      <c r="F20" s="48"/>
    </row>
    <row r="21" spans="1:6" ht="38.25" customHeight="1" thickBot="1" x14ac:dyDescent="0.3">
      <c r="A21" s="13" t="s">
        <v>29</v>
      </c>
      <c r="B21" s="10" t="s">
        <v>280</v>
      </c>
      <c r="C21" s="13" t="s">
        <v>22</v>
      </c>
      <c r="D21" s="13">
        <v>1</v>
      </c>
      <c r="E21" s="12"/>
      <c r="F21" s="9">
        <f t="shared" ref="F21:F36" si="1">D21*E21</f>
        <v>0</v>
      </c>
    </row>
    <row r="22" spans="1:6" ht="24" customHeight="1" thickBot="1" x14ac:dyDescent="0.3">
      <c r="A22" s="8" t="s">
        <v>30</v>
      </c>
      <c r="B22" s="10" t="s">
        <v>46</v>
      </c>
      <c r="C22" s="13" t="s">
        <v>22</v>
      </c>
      <c r="D22" s="13">
        <v>1</v>
      </c>
      <c r="E22" s="12"/>
      <c r="F22" s="9">
        <f t="shared" si="1"/>
        <v>0</v>
      </c>
    </row>
    <row r="23" spans="1:6" ht="24.75" customHeight="1" thickBot="1" x14ac:dyDescent="0.3">
      <c r="A23" s="8" t="s">
        <v>31</v>
      </c>
      <c r="B23" s="10" t="s">
        <v>47</v>
      </c>
      <c r="C23" s="13" t="s">
        <v>22</v>
      </c>
      <c r="D23" s="13">
        <v>1</v>
      </c>
      <c r="E23" s="12"/>
      <c r="F23" s="9">
        <f t="shared" si="1"/>
        <v>0</v>
      </c>
    </row>
    <row r="24" spans="1:6" ht="27" customHeight="1" thickBot="1" x14ac:dyDescent="0.3">
      <c r="A24" s="8" t="s">
        <v>32</v>
      </c>
      <c r="B24" s="10" t="s">
        <v>25</v>
      </c>
      <c r="C24" s="13" t="s">
        <v>22</v>
      </c>
      <c r="D24" s="26">
        <v>1</v>
      </c>
      <c r="E24" s="12"/>
      <c r="F24" s="9">
        <f t="shared" si="1"/>
        <v>0</v>
      </c>
    </row>
    <row r="25" spans="1:6" ht="24.75" customHeight="1" thickBot="1" x14ac:dyDescent="0.3">
      <c r="A25" s="8" t="s">
        <v>33</v>
      </c>
      <c r="B25" s="35" t="s">
        <v>48</v>
      </c>
      <c r="C25" s="13" t="s">
        <v>22</v>
      </c>
      <c r="D25" s="27">
        <v>1</v>
      </c>
      <c r="E25" s="12"/>
      <c r="F25" s="9">
        <f t="shared" si="1"/>
        <v>0</v>
      </c>
    </row>
    <row r="26" spans="1:6" ht="23.25" customHeight="1" thickBot="1" x14ac:dyDescent="0.3">
      <c r="A26" s="13" t="s">
        <v>34</v>
      </c>
      <c r="B26" s="10" t="s">
        <v>23</v>
      </c>
      <c r="C26" s="13" t="s">
        <v>22</v>
      </c>
      <c r="D26" s="27">
        <v>2</v>
      </c>
      <c r="E26" s="12"/>
      <c r="F26" s="9">
        <f t="shared" si="1"/>
        <v>0</v>
      </c>
    </row>
    <row r="27" spans="1:6" ht="21" customHeight="1" thickBot="1" x14ac:dyDescent="0.3">
      <c r="A27" s="8" t="s">
        <v>35</v>
      </c>
      <c r="B27" s="10" t="s">
        <v>49</v>
      </c>
      <c r="C27" s="13" t="s">
        <v>22</v>
      </c>
      <c r="D27" s="13">
        <v>1</v>
      </c>
      <c r="E27" s="12"/>
      <c r="F27" s="9">
        <f t="shared" si="1"/>
        <v>0</v>
      </c>
    </row>
    <row r="28" spans="1:6" ht="22.5" customHeight="1" thickBot="1" x14ac:dyDescent="0.3">
      <c r="A28" s="8" t="s">
        <v>36</v>
      </c>
      <c r="B28" s="10" t="s">
        <v>50</v>
      </c>
      <c r="C28" s="13" t="s">
        <v>22</v>
      </c>
      <c r="D28" s="13">
        <v>2</v>
      </c>
      <c r="E28" s="12"/>
      <c r="F28" s="9">
        <f t="shared" si="1"/>
        <v>0</v>
      </c>
    </row>
    <row r="29" spans="1:6" ht="21.75" customHeight="1" thickBot="1" x14ac:dyDescent="0.3">
      <c r="A29" s="8" t="s">
        <v>37</v>
      </c>
      <c r="B29" s="10" t="s">
        <v>51</v>
      </c>
      <c r="C29" s="13" t="s">
        <v>22</v>
      </c>
      <c r="D29" s="13">
        <v>1</v>
      </c>
      <c r="E29" s="12"/>
      <c r="F29" s="9">
        <f t="shared" si="1"/>
        <v>0</v>
      </c>
    </row>
    <row r="30" spans="1:6" ht="25.5" customHeight="1" thickBot="1" x14ac:dyDescent="0.3">
      <c r="A30" s="8" t="s">
        <v>38</v>
      </c>
      <c r="B30" s="10" t="s">
        <v>52</v>
      </c>
      <c r="C30" s="13" t="s">
        <v>22</v>
      </c>
      <c r="D30" s="13">
        <v>1</v>
      </c>
      <c r="E30" s="12"/>
      <c r="F30" s="9">
        <f t="shared" si="1"/>
        <v>0</v>
      </c>
    </row>
    <row r="31" spans="1:6" ht="26.25" customHeight="1" thickBot="1" x14ac:dyDescent="0.3">
      <c r="A31" s="8" t="s">
        <v>39</v>
      </c>
      <c r="B31" s="10" t="s">
        <v>53</v>
      </c>
      <c r="C31" s="13" t="s">
        <v>22</v>
      </c>
      <c r="D31" s="13">
        <v>1</v>
      </c>
      <c r="E31" s="12"/>
      <c r="F31" s="9">
        <f t="shared" si="1"/>
        <v>0</v>
      </c>
    </row>
    <row r="32" spans="1:6" ht="21.75" customHeight="1" thickBot="1" x14ac:dyDescent="0.3">
      <c r="A32" s="13" t="s">
        <v>40</v>
      </c>
      <c r="B32" s="10" t="s">
        <v>54</v>
      </c>
      <c r="C32" s="13" t="s">
        <v>22</v>
      </c>
      <c r="D32" s="13">
        <v>1</v>
      </c>
      <c r="E32" s="12"/>
      <c r="F32" s="9">
        <f t="shared" si="1"/>
        <v>0</v>
      </c>
    </row>
    <row r="33" spans="1:6" ht="37.5" customHeight="1" thickBot="1" x14ac:dyDescent="0.3">
      <c r="A33" s="8" t="s">
        <v>41</v>
      </c>
      <c r="B33" s="10" t="s">
        <v>55</v>
      </c>
      <c r="C33" s="13" t="s">
        <v>20</v>
      </c>
      <c r="D33" s="13">
        <v>75</v>
      </c>
      <c r="E33" s="12"/>
      <c r="F33" s="9">
        <f t="shared" si="1"/>
        <v>0</v>
      </c>
    </row>
    <row r="34" spans="1:6" ht="24" customHeight="1" thickBot="1" x14ac:dyDescent="0.3">
      <c r="A34" s="8" t="s">
        <v>42</v>
      </c>
      <c r="B34" s="10" t="s">
        <v>281</v>
      </c>
      <c r="C34" s="13" t="s">
        <v>22</v>
      </c>
      <c r="D34" s="13">
        <v>1</v>
      </c>
      <c r="E34" s="12"/>
      <c r="F34" s="9">
        <f t="shared" si="1"/>
        <v>0</v>
      </c>
    </row>
    <row r="35" spans="1:6" ht="24" customHeight="1" thickBot="1" x14ac:dyDescent="0.3">
      <c r="A35" s="8" t="s">
        <v>43</v>
      </c>
      <c r="B35" s="10" t="s">
        <v>282</v>
      </c>
      <c r="C35" s="13" t="s">
        <v>22</v>
      </c>
      <c r="D35" s="13">
        <v>1</v>
      </c>
      <c r="E35" s="12"/>
      <c r="F35" s="9">
        <f t="shared" si="1"/>
        <v>0</v>
      </c>
    </row>
    <row r="36" spans="1:6" ht="25.5" customHeight="1" thickBot="1" x14ac:dyDescent="0.3">
      <c r="A36" s="8" t="s">
        <v>44</v>
      </c>
      <c r="B36" s="10" t="s">
        <v>56</v>
      </c>
      <c r="C36" s="13" t="s">
        <v>22</v>
      </c>
      <c r="D36" s="13">
        <v>1</v>
      </c>
      <c r="E36" s="12"/>
      <c r="F36" s="9">
        <f t="shared" si="1"/>
        <v>0</v>
      </c>
    </row>
    <row r="37" spans="1:6" ht="18" customHeight="1" thickBot="1" x14ac:dyDescent="0.3">
      <c r="A37" s="46" t="s">
        <v>45</v>
      </c>
      <c r="B37" s="47"/>
      <c r="C37" s="47"/>
      <c r="D37" s="47"/>
      <c r="E37" s="47"/>
      <c r="F37" s="48"/>
    </row>
    <row r="38" spans="1:6" ht="25.5" customHeight="1" thickBot="1" x14ac:dyDescent="0.3">
      <c r="A38" s="8" t="s">
        <v>57</v>
      </c>
      <c r="B38" s="10" t="s">
        <v>19</v>
      </c>
      <c r="C38" s="13" t="s">
        <v>20</v>
      </c>
      <c r="D38" s="13">
        <v>162</v>
      </c>
      <c r="E38" s="12"/>
      <c r="F38" s="9">
        <f t="shared" ref="F38:F39" si="2">D38*E38</f>
        <v>0</v>
      </c>
    </row>
    <row r="39" spans="1:6" ht="24.75" customHeight="1" thickBot="1" x14ac:dyDescent="0.3">
      <c r="A39" s="8" t="s">
        <v>58</v>
      </c>
      <c r="B39" s="10" t="s">
        <v>79</v>
      </c>
      <c r="C39" s="13" t="s">
        <v>22</v>
      </c>
      <c r="D39" s="13">
        <v>3</v>
      </c>
      <c r="E39" s="12"/>
      <c r="F39" s="9">
        <f t="shared" si="2"/>
        <v>0</v>
      </c>
    </row>
    <row r="40" spans="1:6" ht="22.5" customHeight="1" thickBot="1" x14ac:dyDescent="0.3">
      <c r="A40" s="46" t="s">
        <v>59</v>
      </c>
      <c r="B40" s="47"/>
      <c r="C40" s="47"/>
      <c r="D40" s="47"/>
      <c r="E40" s="47"/>
      <c r="F40" s="48"/>
    </row>
    <row r="41" spans="1:6" ht="28.5" customHeight="1" thickBot="1" x14ac:dyDescent="0.3">
      <c r="A41" s="8" t="s">
        <v>60</v>
      </c>
      <c r="B41" s="10" t="s">
        <v>19</v>
      </c>
      <c r="C41" s="13" t="s">
        <v>20</v>
      </c>
      <c r="D41" s="13">
        <v>105</v>
      </c>
      <c r="E41" s="12"/>
      <c r="F41" s="9">
        <f t="shared" ref="F41:F49" si="3">D41*E41</f>
        <v>0</v>
      </c>
    </row>
    <row r="42" spans="1:6" ht="25.5" customHeight="1" thickBot="1" x14ac:dyDescent="0.3">
      <c r="A42" s="8" t="s">
        <v>61</v>
      </c>
      <c r="B42" s="10" t="s">
        <v>24</v>
      </c>
      <c r="C42" s="13" t="s">
        <v>22</v>
      </c>
      <c r="D42" s="13">
        <v>7</v>
      </c>
      <c r="E42" s="12"/>
      <c r="F42" s="9">
        <f t="shared" si="3"/>
        <v>0</v>
      </c>
    </row>
    <row r="43" spans="1:6" ht="29.25" customHeight="1" thickBot="1" x14ac:dyDescent="0.3">
      <c r="A43" s="8" t="s">
        <v>62</v>
      </c>
      <c r="B43" s="10" t="s">
        <v>48</v>
      </c>
      <c r="C43" s="13" t="s">
        <v>22</v>
      </c>
      <c r="D43" s="13">
        <v>5</v>
      </c>
      <c r="E43" s="12"/>
      <c r="F43" s="9">
        <f t="shared" si="3"/>
        <v>0</v>
      </c>
    </row>
    <row r="44" spans="1:6" ht="27" customHeight="1" thickBot="1" x14ac:dyDescent="0.3">
      <c r="A44" s="8" t="s">
        <v>63</v>
      </c>
      <c r="B44" s="10" t="s">
        <v>80</v>
      </c>
      <c r="C44" s="13" t="s">
        <v>22</v>
      </c>
      <c r="D44" s="13">
        <v>9</v>
      </c>
      <c r="E44" s="12"/>
      <c r="F44" s="9">
        <f t="shared" si="3"/>
        <v>0</v>
      </c>
    </row>
    <row r="45" spans="1:6" ht="28.5" customHeight="1" thickBot="1" x14ac:dyDescent="0.3">
      <c r="A45" s="8" t="s">
        <v>64</v>
      </c>
      <c r="B45" s="10" t="s">
        <v>81</v>
      </c>
      <c r="C45" s="13" t="s">
        <v>22</v>
      </c>
      <c r="D45" s="13">
        <v>10</v>
      </c>
      <c r="E45" s="12"/>
      <c r="F45" s="9">
        <f t="shared" si="3"/>
        <v>0</v>
      </c>
    </row>
    <row r="46" spans="1:6" ht="24" customHeight="1" thickBot="1" x14ac:dyDescent="0.3">
      <c r="A46" s="13" t="s">
        <v>65</v>
      </c>
      <c r="B46" s="10" t="s">
        <v>82</v>
      </c>
      <c r="C46" s="13" t="s">
        <v>22</v>
      </c>
      <c r="D46" s="13">
        <v>5</v>
      </c>
      <c r="E46" s="12"/>
      <c r="F46" s="9">
        <f t="shared" si="3"/>
        <v>0</v>
      </c>
    </row>
    <row r="47" spans="1:6" ht="23.25" customHeight="1" thickBot="1" x14ac:dyDescent="0.3">
      <c r="A47" s="13" t="s">
        <v>66</v>
      </c>
      <c r="B47" s="10" t="s">
        <v>54</v>
      </c>
      <c r="C47" s="13" t="s">
        <v>22</v>
      </c>
      <c r="D47" s="13">
        <v>5</v>
      </c>
      <c r="E47" s="12"/>
      <c r="F47" s="9">
        <f t="shared" si="3"/>
        <v>0</v>
      </c>
    </row>
    <row r="48" spans="1:6" ht="21.75" customHeight="1" thickBot="1" x14ac:dyDescent="0.3">
      <c r="A48" s="8" t="s">
        <v>67</v>
      </c>
      <c r="B48" s="10" t="s">
        <v>83</v>
      </c>
      <c r="C48" s="13" t="s">
        <v>22</v>
      </c>
      <c r="D48" s="13">
        <v>10</v>
      </c>
      <c r="E48" s="12"/>
      <c r="F48" s="9">
        <f t="shared" si="3"/>
        <v>0</v>
      </c>
    </row>
    <row r="49" spans="1:6" ht="24" customHeight="1" thickBot="1" x14ac:dyDescent="0.3">
      <c r="A49" s="8" t="s">
        <v>68</v>
      </c>
      <c r="B49" s="10" t="s">
        <v>84</v>
      </c>
      <c r="C49" s="13" t="s">
        <v>22</v>
      </c>
      <c r="D49" s="13">
        <v>5</v>
      </c>
      <c r="E49" s="12"/>
      <c r="F49" s="9">
        <f t="shared" si="3"/>
        <v>0</v>
      </c>
    </row>
    <row r="50" spans="1:6" ht="20.25" customHeight="1" thickBot="1" x14ac:dyDescent="0.3">
      <c r="A50" s="46" t="s">
        <v>69</v>
      </c>
      <c r="B50" s="47"/>
      <c r="C50" s="47"/>
      <c r="D50" s="47"/>
      <c r="E50" s="47"/>
      <c r="F50" s="48"/>
    </row>
    <row r="51" spans="1:6" ht="23.25" customHeight="1" thickBot="1" x14ac:dyDescent="0.3">
      <c r="A51" s="13" t="s">
        <v>70</v>
      </c>
      <c r="B51" s="10" t="s">
        <v>85</v>
      </c>
      <c r="C51" s="13" t="s">
        <v>20</v>
      </c>
      <c r="D51" s="13">
        <v>870</v>
      </c>
      <c r="E51" s="12"/>
      <c r="F51" s="9">
        <f t="shared" ref="F51:F55" si="4">D51*E51</f>
        <v>0</v>
      </c>
    </row>
    <row r="52" spans="1:6" ht="20.25" customHeight="1" thickBot="1" x14ac:dyDescent="0.3">
      <c r="A52" s="8" t="s">
        <v>71</v>
      </c>
      <c r="B52" s="10" t="s">
        <v>84</v>
      </c>
      <c r="C52" s="13" t="s">
        <v>22</v>
      </c>
      <c r="D52" s="13">
        <v>50</v>
      </c>
      <c r="E52" s="12"/>
      <c r="F52" s="9">
        <f t="shared" si="4"/>
        <v>0</v>
      </c>
    </row>
    <row r="53" spans="1:6" ht="23.25" customHeight="1" thickBot="1" x14ac:dyDescent="0.3">
      <c r="A53" s="8" t="s">
        <v>72</v>
      </c>
      <c r="B53" s="10" t="s">
        <v>86</v>
      </c>
      <c r="C53" s="13" t="s">
        <v>22</v>
      </c>
      <c r="D53" s="13">
        <v>20</v>
      </c>
      <c r="E53" s="12"/>
      <c r="F53" s="9">
        <f t="shared" si="4"/>
        <v>0</v>
      </c>
    </row>
    <row r="54" spans="1:6" ht="25.5" customHeight="1" thickBot="1" x14ac:dyDescent="0.3">
      <c r="A54" s="8" t="s">
        <v>73</v>
      </c>
      <c r="B54" s="10" t="s">
        <v>87</v>
      </c>
      <c r="C54" s="13" t="s">
        <v>22</v>
      </c>
      <c r="D54" s="13">
        <v>70</v>
      </c>
      <c r="E54" s="12"/>
      <c r="F54" s="9">
        <f t="shared" si="4"/>
        <v>0</v>
      </c>
    </row>
    <row r="55" spans="1:6" ht="36.75" customHeight="1" thickBot="1" x14ac:dyDescent="0.3">
      <c r="A55" s="13" t="s">
        <v>74</v>
      </c>
      <c r="B55" s="10" t="s">
        <v>88</v>
      </c>
      <c r="C55" s="13" t="s">
        <v>22</v>
      </c>
      <c r="D55" s="13">
        <v>70</v>
      </c>
      <c r="E55" s="12"/>
      <c r="F55" s="9">
        <f t="shared" si="4"/>
        <v>0</v>
      </c>
    </row>
    <row r="56" spans="1:6" ht="23.25" customHeight="1" thickBot="1" x14ac:dyDescent="0.3">
      <c r="A56" s="46" t="s">
        <v>75</v>
      </c>
      <c r="B56" s="47"/>
      <c r="C56" s="47"/>
      <c r="D56" s="47"/>
      <c r="E56" s="47"/>
      <c r="F56" s="48"/>
    </row>
    <row r="57" spans="1:6" ht="38.25" customHeight="1" thickBot="1" x14ac:dyDescent="0.3">
      <c r="A57" s="8" t="s">
        <v>70</v>
      </c>
      <c r="B57" s="10" t="s">
        <v>89</v>
      </c>
      <c r="C57" s="13" t="s">
        <v>3</v>
      </c>
      <c r="D57" s="13">
        <v>3.1800000000000002E-2</v>
      </c>
      <c r="E57" s="12"/>
      <c r="F57" s="9">
        <f t="shared" ref="F57:F59" si="5">D57*E57</f>
        <v>0</v>
      </c>
    </row>
    <row r="58" spans="1:6" ht="37.5" customHeight="1" thickBot="1" x14ac:dyDescent="0.3">
      <c r="A58" s="8" t="s">
        <v>76</v>
      </c>
      <c r="B58" s="10" t="s">
        <v>90</v>
      </c>
      <c r="C58" s="13" t="s">
        <v>22</v>
      </c>
      <c r="D58" s="13">
        <v>1</v>
      </c>
      <c r="E58" s="12"/>
      <c r="F58" s="9">
        <f t="shared" si="5"/>
        <v>0</v>
      </c>
    </row>
    <row r="59" spans="1:6" ht="34.5" customHeight="1" thickBot="1" x14ac:dyDescent="0.3">
      <c r="A59" s="8" t="s">
        <v>77</v>
      </c>
      <c r="B59" s="10" t="s">
        <v>91</v>
      </c>
      <c r="C59" s="13" t="s">
        <v>22</v>
      </c>
      <c r="D59" s="13">
        <v>1</v>
      </c>
      <c r="E59" s="12"/>
      <c r="F59" s="9">
        <f t="shared" si="5"/>
        <v>0</v>
      </c>
    </row>
    <row r="60" spans="1:6" ht="21.75" customHeight="1" thickBot="1" x14ac:dyDescent="0.3">
      <c r="A60" s="46" t="s">
        <v>78</v>
      </c>
      <c r="B60" s="47"/>
      <c r="C60" s="47"/>
      <c r="D60" s="47"/>
      <c r="E60" s="47"/>
      <c r="F60" s="48"/>
    </row>
    <row r="61" spans="1:6" ht="31.5" customHeight="1" thickBot="1" x14ac:dyDescent="0.3">
      <c r="A61" s="8" t="s">
        <v>92</v>
      </c>
      <c r="B61" s="10" t="s">
        <v>96</v>
      </c>
      <c r="C61" s="13" t="s">
        <v>22</v>
      </c>
      <c r="D61" s="13">
        <v>2</v>
      </c>
      <c r="E61" s="12"/>
      <c r="F61" s="9">
        <f t="shared" ref="F61:F64" si="6">D61*E61</f>
        <v>0</v>
      </c>
    </row>
    <row r="62" spans="1:6" ht="22.5" customHeight="1" thickBot="1" x14ac:dyDescent="0.3">
      <c r="A62" s="8" t="s">
        <v>93</v>
      </c>
      <c r="B62" s="10" t="s">
        <v>97</v>
      </c>
      <c r="C62" s="13" t="s">
        <v>22</v>
      </c>
      <c r="D62" s="13">
        <v>3</v>
      </c>
      <c r="E62" s="12"/>
      <c r="F62" s="9">
        <f t="shared" si="6"/>
        <v>0</v>
      </c>
    </row>
    <row r="63" spans="1:6" ht="22.5" customHeight="1" thickBot="1" x14ac:dyDescent="0.3">
      <c r="A63" s="13" t="s">
        <v>94</v>
      </c>
      <c r="B63" s="10" t="s">
        <v>98</v>
      </c>
      <c r="C63" s="13" t="s">
        <v>22</v>
      </c>
      <c r="D63" s="13">
        <v>1</v>
      </c>
      <c r="E63" s="12"/>
      <c r="F63" s="9">
        <f t="shared" si="6"/>
        <v>0</v>
      </c>
    </row>
    <row r="64" spans="1:6" ht="21.75" customHeight="1" thickBot="1" x14ac:dyDescent="0.3">
      <c r="A64" s="8" t="s">
        <v>95</v>
      </c>
      <c r="B64" s="10" t="s">
        <v>99</v>
      </c>
      <c r="C64" s="13" t="s">
        <v>22</v>
      </c>
      <c r="D64" s="13">
        <v>13</v>
      </c>
      <c r="E64" s="12"/>
      <c r="F64" s="9">
        <f t="shared" si="6"/>
        <v>0</v>
      </c>
    </row>
    <row r="65" spans="1:6" s="7" customFormat="1" ht="16.5" thickBot="1" x14ac:dyDescent="0.3">
      <c r="A65" s="56" t="s">
        <v>100</v>
      </c>
      <c r="B65" s="56"/>
      <c r="C65" s="56"/>
      <c r="D65" s="56"/>
      <c r="E65" s="56"/>
      <c r="F65" s="56"/>
    </row>
    <row r="66" spans="1:6" s="7" customFormat="1" ht="16.5" thickBot="1" x14ac:dyDescent="0.3">
      <c r="A66" s="56" t="s">
        <v>101</v>
      </c>
      <c r="B66" s="56"/>
      <c r="C66" s="56"/>
      <c r="D66" s="56"/>
      <c r="E66" s="56"/>
      <c r="F66" s="56"/>
    </row>
    <row r="67" spans="1:6" ht="41.25" customHeight="1" thickBot="1" x14ac:dyDescent="0.3">
      <c r="A67" s="8" t="s">
        <v>102</v>
      </c>
      <c r="B67" s="10" t="s">
        <v>104</v>
      </c>
      <c r="C67" s="13" t="s">
        <v>105</v>
      </c>
      <c r="D67" s="13">
        <v>24</v>
      </c>
      <c r="E67" s="12"/>
      <c r="F67" s="9">
        <f t="shared" ref="F67:F68" si="7">D67*E67</f>
        <v>0</v>
      </c>
    </row>
    <row r="68" spans="1:6" ht="54.75" customHeight="1" thickBot="1" x14ac:dyDescent="0.3">
      <c r="A68" s="8" t="s">
        <v>103</v>
      </c>
      <c r="B68" s="10" t="s">
        <v>106</v>
      </c>
      <c r="C68" s="13" t="s">
        <v>105</v>
      </c>
      <c r="D68" s="13">
        <v>48</v>
      </c>
      <c r="E68" s="12"/>
      <c r="F68" s="9">
        <f t="shared" si="7"/>
        <v>0</v>
      </c>
    </row>
    <row r="69" spans="1:6" s="7" customFormat="1" ht="26.25" thickBot="1" x14ac:dyDescent="0.4">
      <c r="A69" s="53" t="s">
        <v>166</v>
      </c>
      <c r="B69" s="54"/>
      <c r="C69" s="54"/>
      <c r="D69" s="54"/>
      <c r="E69" s="55"/>
      <c r="F69" s="17">
        <f>SUM(F13:F68)</f>
        <v>0</v>
      </c>
    </row>
  </sheetData>
  <mergeCells count="20"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38" orientation="portrait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1038225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3"/>
  <sheetViews>
    <sheetView view="pageBreakPreview" topLeftCell="A121" zoomScale="80" zoomScaleNormal="30" zoomScaleSheetLayoutView="80" workbookViewId="0">
      <selection activeCell="A133" sqref="A133:E133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3" t="s">
        <v>283</v>
      </c>
      <c r="B5" s="43"/>
      <c r="C5" s="43"/>
      <c r="D5" s="43"/>
      <c r="E5" s="43"/>
      <c r="F5" s="43"/>
    </row>
    <row r="6" spans="1:6" x14ac:dyDescent="0.25">
      <c r="A6" s="44" t="s">
        <v>167</v>
      </c>
      <c r="B6" s="44"/>
      <c r="C6" s="44"/>
      <c r="D6" s="44"/>
      <c r="E6" s="44"/>
      <c r="F6" s="44"/>
    </row>
    <row r="7" spans="1:6" ht="16.5" thickBot="1" x14ac:dyDescent="0.3"/>
    <row r="8" spans="1:6" ht="63.75" customHeight="1" thickBot="1" x14ac:dyDescent="0.3">
      <c r="A8" s="49" t="s">
        <v>0</v>
      </c>
      <c r="B8" s="49" t="s">
        <v>4</v>
      </c>
      <c r="C8" s="49" t="s">
        <v>1</v>
      </c>
      <c r="D8" s="50" t="s">
        <v>284</v>
      </c>
      <c r="E8" s="51" t="s">
        <v>285</v>
      </c>
      <c r="F8" s="45" t="s">
        <v>286</v>
      </c>
    </row>
    <row r="9" spans="1:6" ht="49.5" customHeight="1" thickBot="1" x14ac:dyDescent="0.3">
      <c r="A9" s="49"/>
      <c r="B9" s="49"/>
      <c r="C9" s="49"/>
      <c r="D9" s="49"/>
      <c r="E9" s="52"/>
      <c r="F9" s="45"/>
    </row>
    <row r="10" spans="1:6" ht="28.5" customHeight="1" thickBot="1" x14ac:dyDescent="0.3">
      <c r="A10" s="46" t="s">
        <v>188</v>
      </c>
      <c r="B10" s="47"/>
      <c r="C10" s="47"/>
      <c r="D10" s="48"/>
      <c r="E10" s="18"/>
      <c r="F10" s="16"/>
    </row>
    <row r="11" spans="1:6" s="5" customFormat="1" ht="101.25" customHeight="1" thickBot="1" x14ac:dyDescent="0.3">
      <c r="A11" s="13">
        <f>1</f>
        <v>1</v>
      </c>
      <c r="B11" s="14" t="s">
        <v>107</v>
      </c>
      <c r="C11" s="13" t="s">
        <v>108</v>
      </c>
      <c r="D11" s="13">
        <v>800</v>
      </c>
      <c r="E11" s="12"/>
      <c r="F11" s="12">
        <f>D11*E11</f>
        <v>0</v>
      </c>
    </row>
    <row r="12" spans="1:6" ht="57.75" customHeight="1" thickBot="1" x14ac:dyDescent="0.3">
      <c r="A12" s="13">
        <f>A11+1</f>
        <v>2</v>
      </c>
      <c r="B12" s="14" t="s">
        <v>186</v>
      </c>
      <c r="C12" s="13" t="s">
        <v>109</v>
      </c>
      <c r="D12" s="13">
        <v>2330</v>
      </c>
      <c r="E12" s="12"/>
      <c r="F12" s="12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110</v>
      </c>
      <c r="C13" s="13" t="s">
        <v>111</v>
      </c>
      <c r="D13" s="13">
        <v>30</v>
      </c>
      <c r="E13" s="12"/>
      <c r="F13" s="12">
        <f t="shared" si="0"/>
        <v>0</v>
      </c>
    </row>
    <row r="14" spans="1:6" ht="23.25" customHeight="1" thickBot="1" x14ac:dyDescent="0.3">
      <c r="A14" s="8">
        <f t="shared" si="1"/>
        <v>4</v>
      </c>
      <c r="B14" s="14" t="s">
        <v>112</v>
      </c>
      <c r="C14" s="13" t="s">
        <v>111</v>
      </c>
      <c r="D14" s="15">
        <v>30</v>
      </c>
      <c r="E14" s="12"/>
      <c r="F14" s="12">
        <f t="shared" si="0"/>
        <v>0</v>
      </c>
    </row>
    <row r="15" spans="1:6" ht="24" customHeight="1" thickBot="1" x14ac:dyDescent="0.3">
      <c r="A15" s="13">
        <f t="shared" si="1"/>
        <v>5</v>
      </c>
      <c r="B15" s="10" t="s">
        <v>113</v>
      </c>
      <c r="C15" s="13" t="s">
        <v>108</v>
      </c>
      <c r="D15" s="15">
        <v>48</v>
      </c>
      <c r="E15" s="12"/>
      <c r="F15" s="12">
        <f t="shared" si="0"/>
        <v>0</v>
      </c>
    </row>
    <row r="16" spans="1:6" ht="24.75" customHeight="1" thickBot="1" x14ac:dyDescent="0.3">
      <c r="A16" s="13">
        <f t="shared" si="1"/>
        <v>6</v>
      </c>
      <c r="B16" s="10" t="s">
        <v>114</v>
      </c>
      <c r="C16" s="13" t="s">
        <v>108</v>
      </c>
      <c r="D16" s="13">
        <v>48</v>
      </c>
      <c r="E16" s="12"/>
      <c r="F16" s="12">
        <f t="shared" si="0"/>
        <v>0</v>
      </c>
    </row>
    <row r="17" spans="1:6" ht="22.5" customHeight="1" thickBot="1" x14ac:dyDescent="0.3">
      <c r="A17" s="13">
        <f t="shared" si="1"/>
        <v>7</v>
      </c>
      <c r="B17" s="10" t="s">
        <v>115</v>
      </c>
      <c r="C17" s="13" t="s">
        <v>108</v>
      </c>
      <c r="D17" s="13">
        <v>48</v>
      </c>
      <c r="E17" s="12"/>
      <c r="F17" s="12">
        <f t="shared" si="0"/>
        <v>0</v>
      </c>
    </row>
    <row r="18" spans="1:6" s="5" customFormat="1" ht="24.75" customHeight="1" thickBot="1" x14ac:dyDescent="0.3">
      <c r="A18" s="13">
        <f t="shared" si="1"/>
        <v>8</v>
      </c>
      <c r="B18" s="10" t="s">
        <v>116</v>
      </c>
      <c r="C18" s="13" t="s">
        <v>108</v>
      </c>
      <c r="D18" s="13">
        <v>12</v>
      </c>
      <c r="E18" s="12"/>
      <c r="F18" s="12">
        <f t="shared" si="0"/>
        <v>0</v>
      </c>
    </row>
    <row r="19" spans="1:6" ht="27" customHeight="1" thickBot="1" x14ac:dyDescent="0.3">
      <c r="A19" s="8">
        <f t="shared" si="1"/>
        <v>9</v>
      </c>
      <c r="B19" s="10" t="s">
        <v>117</v>
      </c>
      <c r="C19" s="13" t="s">
        <v>108</v>
      </c>
      <c r="D19" s="13">
        <v>12</v>
      </c>
      <c r="E19" s="12"/>
      <c r="F19" s="12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118</v>
      </c>
      <c r="C20" s="13" t="s">
        <v>108</v>
      </c>
      <c r="D20" s="13">
        <v>17</v>
      </c>
      <c r="E20" s="12"/>
      <c r="F20" s="12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119</v>
      </c>
      <c r="C21" s="13" t="s">
        <v>108</v>
      </c>
      <c r="D21" s="26">
        <v>11</v>
      </c>
      <c r="E21" s="12"/>
      <c r="F21" s="12">
        <f t="shared" si="0"/>
        <v>0</v>
      </c>
    </row>
    <row r="22" spans="1:6" ht="24" customHeight="1" thickBot="1" x14ac:dyDescent="0.3">
      <c r="A22" s="13">
        <f t="shared" si="1"/>
        <v>12</v>
      </c>
      <c r="B22" s="10" t="s">
        <v>120</v>
      </c>
      <c r="C22" s="13" t="s">
        <v>108</v>
      </c>
      <c r="D22" s="27">
        <v>32</v>
      </c>
      <c r="E22" s="12"/>
      <c r="F22" s="12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121</v>
      </c>
      <c r="C23" s="13" t="s">
        <v>108</v>
      </c>
      <c r="D23" s="27">
        <v>3</v>
      </c>
      <c r="E23" s="12"/>
      <c r="F23" s="12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122</v>
      </c>
      <c r="C24" s="13" t="s">
        <v>108</v>
      </c>
      <c r="D24" s="13">
        <v>10</v>
      </c>
      <c r="E24" s="12"/>
      <c r="F24" s="12">
        <f t="shared" si="0"/>
        <v>0</v>
      </c>
    </row>
    <row r="25" spans="1:6" ht="21.75" customHeight="1" thickBot="1" x14ac:dyDescent="0.3">
      <c r="A25" s="8">
        <f t="shared" si="1"/>
        <v>15</v>
      </c>
      <c r="B25" s="10" t="s">
        <v>123</v>
      </c>
      <c r="C25" s="13" t="s">
        <v>108</v>
      </c>
      <c r="D25" s="13">
        <v>1</v>
      </c>
      <c r="E25" s="12"/>
      <c r="F25" s="12">
        <f t="shared" si="0"/>
        <v>0</v>
      </c>
    </row>
    <row r="26" spans="1:6" s="5" customFormat="1" ht="22.5" customHeight="1" thickBot="1" x14ac:dyDescent="0.3">
      <c r="A26" s="13">
        <f t="shared" si="1"/>
        <v>16</v>
      </c>
      <c r="B26" s="10" t="s">
        <v>124</v>
      </c>
      <c r="C26" s="13" t="s">
        <v>108</v>
      </c>
      <c r="D26" s="13">
        <v>1</v>
      </c>
      <c r="E26" s="12"/>
      <c r="F26" s="12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125</v>
      </c>
      <c r="C27" s="13" t="s">
        <v>108</v>
      </c>
      <c r="D27" s="13">
        <v>9</v>
      </c>
      <c r="E27" s="12"/>
      <c r="F27" s="12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126</v>
      </c>
      <c r="C28" s="13" t="s">
        <v>127</v>
      </c>
      <c r="D28" s="13">
        <v>1</v>
      </c>
      <c r="E28" s="12"/>
      <c r="F28" s="12">
        <f t="shared" si="0"/>
        <v>0</v>
      </c>
    </row>
    <row r="29" spans="1:6" ht="16.5" thickBot="1" x14ac:dyDescent="0.3">
      <c r="A29" s="8">
        <f t="shared" si="1"/>
        <v>19</v>
      </c>
      <c r="B29" s="10" t="s">
        <v>128</v>
      </c>
      <c r="C29" s="13" t="s">
        <v>129</v>
      </c>
      <c r="D29" s="13">
        <v>1</v>
      </c>
      <c r="E29" s="12"/>
      <c r="F29" s="12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130</v>
      </c>
      <c r="C30" s="13" t="s">
        <v>108</v>
      </c>
      <c r="D30" s="13">
        <v>1</v>
      </c>
      <c r="E30" s="12"/>
      <c r="F30" s="12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131</v>
      </c>
      <c r="C31" s="13" t="s">
        <v>108</v>
      </c>
      <c r="D31" s="13">
        <v>6</v>
      </c>
      <c r="E31" s="12"/>
      <c r="F31" s="12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132</v>
      </c>
      <c r="C32" s="13" t="s">
        <v>108</v>
      </c>
      <c r="D32" s="13">
        <v>1</v>
      </c>
      <c r="E32" s="12"/>
      <c r="F32" s="12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133</v>
      </c>
      <c r="C33" s="13" t="s">
        <v>108</v>
      </c>
      <c r="D33" s="13">
        <v>1</v>
      </c>
      <c r="E33" s="12"/>
      <c r="F33" s="12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134</v>
      </c>
      <c r="C34" s="13" t="s">
        <v>108</v>
      </c>
      <c r="D34" s="13">
        <v>2</v>
      </c>
      <c r="E34" s="12"/>
      <c r="F34" s="12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135</v>
      </c>
      <c r="C35" s="13" t="s">
        <v>108</v>
      </c>
      <c r="D35" s="13">
        <v>2</v>
      </c>
      <c r="E35" s="12"/>
      <c r="F35" s="12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136</v>
      </c>
      <c r="C36" s="13" t="s">
        <v>109</v>
      </c>
      <c r="D36" s="13">
        <v>5</v>
      </c>
      <c r="E36" s="12"/>
      <c r="F36" s="12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137</v>
      </c>
      <c r="C37" s="13" t="s">
        <v>108</v>
      </c>
      <c r="D37" s="13">
        <v>6</v>
      </c>
      <c r="E37" s="12"/>
      <c r="F37" s="12">
        <f t="shared" si="0"/>
        <v>0</v>
      </c>
    </row>
    <row r="38" spans="1:6" ht="39.75" customHeight="1" thickBot="1" x14ac:dyDescent="0.3">
      <c r="A38" s="8">
        <f t="shared" si="1"/>
        <v>28</v>
      </c>
      <c r="B38" s="10" t="s">
        <v>138</v>
      </c>
      <c r="C38" s="13" t="s">
        <v>108</v>
      </c>
      <c r="D38" s="13">
        <v>1</v>
      </c>
      <c r="E38" s="12"/>
      <c r="F38" s="12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139</v>
      </c>
      <c r="C39" s="13" t="s">
        <v>108</v>
      </c>
      <c r="D39" s="13">
        <v>1</v>
      </c>
      <c r="E39" s="12"/>
      <c r="F39" s="12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140</v>
      </c>
      <c r="C40" s="13" t="s">
        <v>108</v>
      </c>
      <c r="D40" s="13">
        <v>2</v>
      </c>
      <c r="E40" s="12"/>
      <c r="F40" s="12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141</v>
      </c>
      <c r="C41" s="13" t="s">
        <v>108</v>
      </c>
      <c r="D41" s="13">
        <v>1</v>
      </c>
      <c r="E41" s="12"/>
      <c r="F41" s="12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142</v>
      </c>
      <c r="C42" s="13" t="s">
        <v>108</v>
      </c>
      <c r="D42" s="13">
        <v>1</v>
      </c>
      <c r="E42" s="12"/>
      <c r="F42" s="12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143</v>
      </c>
      <c r="C43" s="13" t="s">
        <v>108</v>
      </c>
      <c r="D43" s="13">
        <v>1</v>
      </c>
      <c r="E43" s="12"/>
      <c r="F43" s="12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144</v>
      </c>
      <c r="C44" s="13" t="s">
        <v>108</v>
      </c>
      <c r="D44" s="13">
        <v>2</v>
      </c>
      <c r="E44" s="12"/>
      <c r="F44" s="12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145</v>
      </c>
      <c r="C45" s="13" t="s">
        <v>108</v>
      </c>
      <c r="D45" s="13">
        <v>2</v>
      </c>
      <c r="E45" s="12"/>
      <c r="F45" s="12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146</v>
      </c>
      <c r="C46" s="13" t="s">
        <v>108</v>
      </c>
      <c r="D46" s="13">
        <v>2</v>
      </c>
      <c r="E46" s="12"/>
      <c r="F46" s="12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147</v>
      </c>
      <c r="C47" s="13" t="s">
        <v>108</v>
      </c>
      <c r="D47" s="13">
        <v>2</v>
      </c>
      <c r="E47" s="12"/>
      <c r="F47" s="12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148</v>
      </c>
      <c r="C48" s="13" t="s">
        <v>108</v>
      </c>
      <c r="D48" s="13">
        <v>5</v>
      </c>
      <c r="E48" s="12"/>
      <c r="F48" s="12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149</v>
      </c>
      <c r="C49" s="13" t="s">
        <v>108</v>
      </c>
      <c r="D49" s="13">
        <v>1</v>
      </c>
      <c r="E49" s="12"/>
      <c r="F49" s="12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150</v>
      </c>
      <c r="C50" s="13" t="s">
        <v>108</v>
      </c>
      <c r="D50" s="13">
        <v>4</v>
      </c>
      <c r="E50" s="12"/>
      <c r="F50" s="12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151</v>
      </c>
      <c r="C51" s="13" t="s">
        <v>109</v>
      </c>
      <c r="D51" s="13">
        <v>3</v>
      </c>
      <c r="E51" s="12"/>
      <c r="F51" s="12">
        <f t="shared" si="0"/>
        <v>0</v>
      </c>
    </row>
    <row r="52" spans="1:6" ht="22.5" customHeight="1" thickBot="1" x14ac:dyDescent="0.3">
      <c r="A52" s="8">
        <f t="shared" si="1"/>
        <v>42</v>
      </c>
      <c r="B52" s="10" t="s">
        <v>152</v>
      </c>
      <c r="C52" s="13" t="s">
        <v>108</v>
      </c>
      <c r="D52" s="13">
        <v>1</v>
      </c>
      <c r="E52" s="12"/>
      <c r="F52" s="12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153</v>
      </c>
      <c r="C53" s="13" t="s">
        <v>108</v>
      </c>
      <c r="D53" s="13">
        <v>3</v>
      </c>
      <c r="E53" s="12"/>
      <c r="F53" s="12">
        <f t="shared" si="0"/>
        <v>0</v>
      </c>
    </row>
    <row r="54" spans="1:6" ht="26.25" customHeight="1" thickBot="1" x14ac:dyDescent="0.3">
      <c r="A54" s="8">
        <f t="shared" si="1"/>
        <v>44</v>
      </c>
      <c r="B54" s="10" t="s">
        <v>154</v>
      </c>
      <c r="C54" s="13" t="s">
        <v>108</v>
      </c>
      <c r="D54" s="13">
        <v>1</v>
      </c>
      <c r="E54" s="12"/>
      <c r="F54" s="12">
        <f t="shared" si="0"/>
        <v>0</v>
      </c>
    </row>
    <row r="55" spans="1:6" ht="27" customHeight="1" thickBot="1" x14ac:dyDescent="0.3">
      <c r="A55" s="8">
        <f t="shared" si="1"/>
        <v>45</v>
      </c>
      <c r="B55" s="10" t="s">
        <v>155</v>
      </c>
      <c r="C55" s="13" t="s">
        <v>108</v>
      </c>
      <c r="D55" s="13">
        <v>2</v>
      </c>
      <c r="E55" s="12"/>
      <c r="F55" s="12">
        <f t="shared" si="0"/>
        <v>0</v>
      </c>
    </row>
    <row r="56" spans="1:6" ht="85.5" customHeight="1" thickBot="1" x14ac:dyDescent="0.3">
      <c r="A56" s="8">
        <f t="shared" si="1"/>
        <v>46</v>
      </c>
      <c r="B56" s="10" t="s">
        <v>275</v>
      </c>
      <c r="C56" s="13" t="s">
        <v>108</v>
      </c>
      <c r="D56" s="13">
        <v>1</v>
      </c>
      <c r="E56" s="12"/>
      <c r="F56" s="12">
        <f t="shared" si="0"/>
        <v>0</v>
      </c>
    </row>
    <row r="57" spans="1:6" ht="105" customHeight="1" thickBot="1" x14ac:dyDescent="0.3">
      <c r="A57" s="8">
        <f t="shared" si="1"/>
        <v>47</v>
      </c>
      <c r="B57" s="10" t="s">
        <v>276</v>
      </c>
      <c r="C57" s="13" t="s">
        <v>108</v>
      </c>
      <c r="D57" s="13">
        <v>1</v>
      </c>
      <c r="E57" s="12"/>
      <c r="F57" s="12">
        <f t="shared" si="0"/>
        <v>0</v>
      </c>
    </row>
    <row r="58" spans="1:6" s="7" customFormat="1" ht="30" customHeight="1" thickBot="1" x14ac:dyDescent="0.3">
      <c r="A58" s="23" t="s">
        <v>251</v>
      </c>
      <c r="B58" s="24"/>
      <c r="C58" s="24"/>
      <c r="D58" s="25"/>
      <c r="E58" s="22"/>
      <c r="F58" s="22"/>
    </row>
    <row r="59" spans="1:6" ht="30" customHeight="1" thickBot="1" x14ac:dyDescent="0.3">
      <c r="A59" s="8">
        <f>48</f>
        <v>48</v>
      </c>
      <c r="B59" s="10" t="s">
        <v>156</v>
      </c>
      <c r="C59" s="13" t="s">
        <v>108</v>
      </c>
      <c r="D59" s="13">
        <v>1</v>
      </c>
      <c r="E59" s="12"/>
      <c r="F59" s="12">
        <f t="shared" ref="F59:F67" si="2">D59*E59</f>
        <v>0</v>
      </c>
    </row>
    <row r="60" spans="1:6" ht="24.75" customHeight="1" thickBot="1" x14ac:dyDescent="0.3">
      <c r="A60" s="8">
        <f>A59+1</f>
        <v>49</v>
      </c>
      <c r="B60" s="10" t="s">
        <v>157</v>
      </c>
      <c r="C60" s="13" t="s">
        <v>108</v>
      </c>
      <c r="D60" s="13">
        <v>5</v>
      </c>
      <c r="E60" s="12"/>
      <c r="F60" s="12">
        <f t="shared" si="2"/>
        <v>0</v>
      </c>
    </row>
    <row r="61" spans="1:6" ht="25.5" customHeight="1" thickBot="1" x14ac:dyDescent="0.3">
      <c r="A61" s="8">
        <f t="shared" ref="A61:A67" si="3">A60+1</f>
        <v>50</v>
      </c>
      <c r="B61" s="10" t="s">
        <v>158</v>
      </c>
      <c r="C61" s="13" t="s">
        <v>108</v>
      </c>
      <c r="D61" s="13">
        <v>4</v>
      </c>
      <c r="E61" s="12"/>
      <c r="F61" s="12">
        <f t="shared" si="2"/>
        <v>0</v>
      </c>
    </row>
    <row r="62" spans="1:6" ht="27" customHeight="1" thickBot="1" x14ac:dyDescent="0.3">
      <c r="A62" s="8">
        <f t="shared" si="3"/>
        <v>51</v>
      </c>
      <c r="B62" s="10" t="s">
        <v>159</v>
      </c>
      <c r="C62" s="13" t="s">
        <v>108</v>
      </c>
      <c r="D62" s="13">
        <v>3</v>
      </c>
      <c r="E62" s="12"/>
      <c r="F62" s="12">
        <f t="shared" si="2"/>
        <v>0</v>
      </c>
    </row>
    <row r="63" spans="1:6" ht="26.25" customHeight="1" thickBot="1" x14ac:dyDescent="0.3">
      <c r="A63" s="8">
        <f t="shared" si="3"/>
        <v>52</v>
      </c>
      <c r="B63" s="10" t="s">
        <v>160</v>
      </c>
      <c r="C63" s="13" t="s">
        <v>108</v>
      </c>
      <c r="D63" s="13">
        <v>8</v>
      </c>
      <c r="E63" s="12"/>
      <c r="F63" s="12">
        <f t="shared" si="2"/>
        <v>0</v>
      </c>
    </row>
    <row r="64" spans="1:6" ht="26.25" customHeight="1" thickBot="1" x14ac:dyDescent="0.3">
      <c r="A64" s="8">
        <f t="shared" si="3"/>
        <v>53</v>
      </c>
      <c r="B64" s="10" t="s">
        <v>161</v>
      </c>
      <c r="C64" s="13" t="s">
        <v>127</v>
      </c>
      <c r="D64" s="13">
        <v>1</v>
      </c>
      <c r="E64" s="12"/>
      <c r="F64" s="12">
        <f t="shared" si="2"/>
        <v>0</v>
      </c>
    </row>
    <row r="65" spans="1:7" ht="47.25" customHeight="1" thickBot="1" x14ac:dyDescent="0.3">
      <c r="A65" s="8">
        <f t="shared" si="3"/>
        <v>54</v>
      </c>
      <c r="B65" s="10" t="s">
        <v>162</v>
      </c>
      <c r="C65" s="13" t="s">
        <v>108</v>
      </c>
      <c r="D65" s="13">
        <v>1</v>
      </c>
      <c r="E65" s="12"/>
      <c r="F65" s="12">
        <f t="shared" si="2"/>
        <v>0</v>
      </c>
    </row>
    <row r="66" spans="1:7" ht="58.5" customHeight="1" thickBot="1" x14ac:dyDescent="0.3">
      <c r="A66" s="8">
        <f t="shared" si="3"/>
        <v>55</v>
      </c>
      <c r="B66" s="10" t="s">
        <v>104</v>
      </c>
      <c r="C66" s="13" t="s">
        <v>105</v>
      </c>
      <c r="D66" s="13">
        <v>24</v>
      </c>
      <c r="E66" s="12"/>
      <c r="F66" s="12">
        <f t="shared" si="2"/>
        <v>0</v>
      </c>
    </row>
    <row r="67" spans="1:7" s="5" customFormat="1" ht="80.25" customHeight="1" thickBot="1" x14ac:dyDescent="0.3">
      <c r="A67" s="13">
        <f t="shared" si="3"/>
        <v>56</v>
      </c>
      <c r="B67" s="10" t="s">
        <v>106</v>
      </c>
      <c r="C67" s="13" t="s">
        <v>105</v>
      </c>
      <c r="D67" s="13">
        <v>48</v>
      </c>
      <c r="E67" s="12"/>
      <c r="F67" s="12">
        <f t="shared" si="2"/>
        <v>0</v>
      </c>
      <c r="G67" s="41"/>
    </row>
    <row r="68" spans="1:7" ht="33" customHeight="1" thickBot="1" x14ac:dyDescent="0.3">
      <c r="A68" s="23" t="s">
        <v>189</v>
      </c>
      <c r="B68" s="24"/>
      <c r="C68" s="24"/>
      <c r="D68" s="25"/>
      <c r="E68" s="28"/>
      <c r="F68" s="28"/>
    </row>
    <row r="69" spans="1:7" ht="33" customHeight="1" thickBot="1" x14ac:dyDescent="0.3">
      <c r="A69" s="23" t="s">
        <v>190</v>
      </c>
      <c r="B69" s="24"/>
      <c r="C69" s="24"/>
      <c r="D69" s="25"/>
      <c r="E69" s="28"/>
      <c r="F69" s="28"/>
    </row>
    <row r="70" spans="1:7" ht="50.25" customHeight="1" thickBot="1" x14ac:dyDescent="0.3">
      <c r="A70" s="8">
        <f>A67+1</f>
        <v>57</v>
      </c>
      <c r="B70" s="36" t="s">
        <v>191</v>
      </c>
      <c r="C70" s="37" t="s">
        <v>192</v>
      </c>
      <c r="D70" s="37">
        <v>1</v>
      </c>
      <c r="E70" s="12"/>
      <c r="F70" s="12">
        <f t="shared" ref="F70:F99" si="4">D70*E70</f>
        <v>0</v>
      </c>
    </row>
    <row r="71" spans="1:7" ht="45.75" customHeight="1" thickBot="1" x14ac:dyDescent="0.3">
      <c r="A71" s="8">
        <f t="shared" ref="A71:A132" si="5">A70+1</f>
        <v>58</v>
      </c>
      <c r="B71" s="36" t="s">
        <v>193</v>
      </c>
      <c r="C71" s="37" t="s">
        <v>194</v>
      </c>
      <c r="D71" s="37">
        <v>0.5</v>
      </c>
      <c r="E71" s="12"/>
      <c r="F71" s="12">
        <f t="shared" si="4"/>
        <v>0</v>
      </c>
    </row>
    <row r="72" spans="1:7" ht="46.5" customHeight="1" thickBot="1" x14ac:dyDescent="0.3">
      <c r="A72" s="8">
        <f t="shared" si="5"/>
        <v>59</v>
      </c>
      <c r="B72" s="36" t="s">
        <v>195</v>
      </c>
      <c r="C72" s="37" t="s">
        <v>194</v>
      </c>
      <c r="D72" s="37">
        <v>0.3</v>
      </c>
      <c r="E72" s="12"/>
      <c r="F72" s="12">
        <f t="shared" si="4"/>
        <v>0</v>
      </c>
    </row>
    <row r="73" spans="1:7" ht="33" customHeight="1" thickBot="1" x14ac:dyDescent="0.3">
      <c r="A73" s="8">
        <f t="shared" si="5"/>
        <v>60</v>
      </c>
      <c r="B73" s="36" t="s">
        <v>196</v>
      </c>
      <c r="C73" s="37" t="s">
        <v>194</v>
      </c>
      <c r="D73" s="37">
        <v>0.4</v>
      </c>
      <c r="E73" s="12"/>
      <c r="F73" s="12">
        <f t="shared" si="4"/>
        <v>0</v>
      </c>
    </row>
    <row r="74" spans="1:7" ht="53.25" customHeight="1" thickBot="1" x14ac:dyDescent="0.3">
      <c r="A74" s="8">
        <f t="shared" si="5"/>
        <v>61</v>
      </c>
      <c r="B74" s="36" t="s">
        <v>197</v>
      </c>
      <c r="C74" s="37" t="s">
        <v>192</v>
      </c>
      <c r="D74" s="37">
        <v>2</v>
      </c>
      <c r="E74" s="12"/>
      <c r="F74" s="12">
        <f t="shared" si="4"/>
        <v>0</v>
      </c>
    </row>
    <row r="75" spans="1:7" ht="70.5" customHeight="1" thickBot="1" x14ac:dyDescent="0.3">
      <c r="A75" s="8">
        <f t="shared" si="5"/>
        <v>62</v>
      </c>
      <c r="B75" s="36" t="s">
        <v>198</v>
      </c>
      <c r="C75" s="37" t="s">
        <v>192</v>
      </c>
      <c r="D75" s="37">
        <v>1</v>
      </c>
      <c r="E75" s="12"/>
      <c r="F75" s="12">
        <f t="shared" si="4"/>
        <v>0</v>
      </c>
    </row>
    <row r="76" spans="1:7" ht="55.5" customHeight="1" thickBot="1" x14ac:dyDescent="0.3">
      <c r="A76" s="8">
        <f t="shared" si="5"/>
        <v>63</v>
      </c>
      <c r="B76" s="36" t="s">
        <v>199</v>
      </c>
      <c r="C76" s="37" t="s">
        <v>192</v>
      </c>
      <c r="D76" s="37">
        <v>1</v>
      </c>
      <c r="E76" s="12"/>
      <c r="F76" s="12">
        <f t="shared" si="4"/>
        <v>0</v>
      </c>
    </row>
    <row r="77" spans="1:7" ht="73.5" customHeight="1" thickBot="1" x14ac:dyDescent="0.3">
      <c r="A77" s="8">
        <f t="shared" si="5"/>
        <v>64</v>
      </c>
      <c r="B77" s="36" t="s">
        <v>200</v>
      </c>
      <c r="C77" s="37" t="s">
        <v>192</v>
      </c>
      <c r="D77" s="37">
        <v>2</v>
      </c>
      <c r="E77" s="12"/>
      <c r="F77" s="12">
        <f t="shared" si="4"/>
        <v>0</v>
      </c>
    </row>
    <row r="78" spans="1:7" ht="69.75" customHeight="1" thickBot="1" x14ac:dyDescent="0.3">
      <c r="A78" s="8">
        <f t="shared" si="5"/>
        <v>65</v>
      </c>
      <c r="B78" s="36" t="s">
        <v>201</v>
      </c>
      <c r="C78" s="37" t="s">
        <v>192</v>
      </c>
      <c r="D78" s="37">
        <v>1</v>
      </c>
      <c r="E78" s="12"/>
      <c r="F78" s="12">
        <f t="shared" si="4"/>
        <v>0</v>
      </c>
    </row>
    <row r="79" spans="1:7" ht="70.5" customHeight="1" thickBot="1" x14ac:dyDescent="0.3">
      <c r="A79" s="8">
        <f t="shared" si="5"/>
        <v>66</v>
      </c>
      <c r="B79" s="38" t="s">
        <v>202</v>
      </c>
      <c r="C79" s="37" t="s">
        <v>192</v>
      </c>
      <c r="D79" s="37">
        <v>1</v>
      </c>
      <c r="E79" s="12"/>
      <c r="F79" s="12">
        <f t="shared" si="4"/>
        <v>0</v>
      </c>
    </row>
    <row r="80" spans="1:7" ht="76.5" customHeight="1" thickBot="1" x14ac:dyDescent="0.3">
      <c r="A80" s="8">
        <f t="shared" si="5"/>
        <v>67</v>
      </c>
      <c r="B80" s="38" t="s">
        <v>203</v>
      </c>
      <c r="C80" s="37" t="s">
        <v>192</v>
      </c>
      <c r="D80" s="37">
        <v>3</v>
      </c>
      <c r="E80" s="12"/>
      <c r="F80" s="12">
        <f t="shared" si="4"/>
        <v>0</v>
      </c>
    </row>
    <row r="81" spans="1:6" ht="70.5" customHeight="1" thickBot="1" x14ac:dyDescent="0.3">
      <c r="A81" s="8">
        <f t="shared" si="5"/>
        <v>68</v>
      </c>
      <c r="B81" s="38" t="s">
        <v>204</v>
      </c>
      <c r="C81" s="37" t="s">
        <v>192</v>
      </c>
      <c r="D81" s="37">
        <v>1</v>
      </c>
      <c r="E81" s="12"/>
      <c r="F81" s="12">
        <f t="shared" si="4"/>
        <v>0</v>
      </c>
    </row>
    <row r="82" spans="1:6" ht="57.75" customHeight="1" thickBot="1" x14ac:dyDescent="0.3">
      <c r="A82" s="8">
        <f t="shared" si="5"/>
        <v>69</v>
      </c>
      <c r="B82" s="38" t="s">
        <v>205</v>
      </c>
      <c r="C82" s="37" t="s">
        <v>192</v>
      </c>
      <c r="D82" s="37">
        <v>1</v>
      </c>
      <c r="E82" s="12"/>
      <c r="F82" s="12">
        <f t="shared" si="4"/>
        <v>0</v>
      </c>
    </row>
    <row r="83" spans="1:6" ht="33" customHeight="1" thickBot="1" x14ac:dyDescent="0.3">
      <c r="A83" s="8">
        <f t="shared" si="5"/>
        <v>70</v>
      </c>
      <c r="B83" s="38" t="s">
        <v>206</v>
      </c>
      <c r="C83" s="37" t="s">
        <v>192</v>
      </c>
      <c r="D83" s="37">
        <v>1</v>
      </c>
      <c r="E83" s="12"/>
      <c r="F83" s="12">
        <f t="shared" si="4"/>
        <v>0</v>
      </c>
    </row>
    <row r="84" spans="1:6" ht="59.25" customHeight="1" thickBot="1" x14ac:dyDescent="0.3">
      <c r="A84" s="8">
        <f t="shared" si="5"/>
        <v>71</v>
      </c>
      <c r="B84" s="38" t="s">
        <v>207</v>
      </c>
      <c r="C84" s="37" t="s">
        <v>192</v>
      </c>
      <c r="D84" s="37">
        <v>1</v>
      </c>
      <c r="E84" s="12"/>
      <c r="F84" s="12">
        <f t="shared" si="4"/>
        <v>0</v>
      </c>
    </row>
    <row r="85" spans="1:6" ht="59.25" customHeight="1" thickBot="1" x14ac:dyDescent="0.3">
      <c r="A85" s="8">
        <f t="shared" si="5"/>
        <v>72</v>
      </c>
      <c r="B85" s="38" t="s">
        <v>208</v>
      </c>
      <c r="C85" s="37" t="s">
        <v>192</v>
      </c>
      <c r="D85" s="37">
        <v>1</v>
      </c>
      <c r="E85" s="12"/>
      <c r="F85" s="12">
        <f t="shared" si="4"/>
        <v>0</v>
      </c>
    </row>
    <row r="86" spans="1:6" ht="77.25" customHeight="1" thickBot="1" x14ac:dyDescent="0.3">
      <c r="A86" s="8">
        <f t="shared" si="5"/>
        <v>73</v>
      </c>
      <c r="B86" s="36" t="s">
        <v>209</v>
      </c>
      <c r="C86" s="37" t="s">
        <v>192</v>
      </c>
      <c r="D86" s="37">
        <v>1</v>
      </c>
      <c r="E86" s="12"/>
      <c r="F86" s="12">
        <f t="shared" si="4"/>
        <v>0</v>
      </c>
    </row>
    <row r="87" spans="1:6" ht="79.5" customHeight="1" thickBot="1" x14ac:dyDescent="0.3">
      <c r="A87" s="8">
        <f t="shared" si="5"/>
        <v>74</v>
      </c>
      <c r="B87" s="36" t="s">
        <v>210</v>
      </c>
      <c r="C87" s="37" t="s">
        <v>192</v>
      </c>
      <c r="D87" s="37">
        <v>1</v>
      </c>
      <c r="E87" s="12"/>
      <c r="F87" s="12">
        <f t="shared" si="4"/>
        <v>0</v>
      </c>
    </row>
    <row r="88" spans="1:6" ht="50.25" customHeight="1" thickBot="1" x14ac:dyDescent="0.3">
      <c r="A88" s="8">
        <f t="shared" si="5"/>
        <v>75</v>
      </c>
      <c r="B88" s="36" t="s">
        <v>211</v>
      </c>
      <c r="C88" s="37" t="s">
        <v>192</v>
      </c>
      <c r="D88" s="37">
        <v>1</v>
      </c>
      <c r="E88" s="12"/>
      <c r="F88" s="12">
        <f t="shared" si="4"/>
        <v>0</v>
      </c>
    </row>
    <row r="89" spans="1:6" ht="57" customHeight="1" thickBot="1" x14ac:dyDescent="0.3">
      <c r="A89" s="8">
        <f t="shared" si="5"/>
        <v>76</v>
      </c>
      <c r="B89" s="36" t="s">
        <v>212</v>
      </c>
      <c r="C89" s="37" t="s">
        <v>192</v>
      </c>
      <c r="D89" s="37">
        <v>1</v>
      </c>
      <c r="E89" s="12"/>
      <c r="F89" s="12">
        <f t="shared" si="4"/>
        <v>0</v>
      </c>
    </row>
    <row r="90" spans="1:6" ht="63" customHeight="1" thickBot="1" x14ac:dyDescent="0.3">
      <c r="A90" s="8">
        <f t="shared" si="5"/>
        <v>77</v>
      </c>
      <c r="B90" s="36" t="s">
        <v>213</v>
      </c>
      <c r="C90" s="37" t="s">
        <v>192</v>
      </c>
      <c r="D90" s="37">
        <v>1</v>
      </c>
      <c r="E90" s="12"/>
      <c r="F90" s="12">
        <f t="shared" si="4"/>
        <v>0</v>
      </c>
    </row>
    <row r="91" spans="1:6" ht="53.25" customHeight="1" thickBot="1" x14ac:dyDescent="0.3">
      <c r="A91" s="8">
        <f t="shared" si="5"/>
        <v>78</v>
      </c>
      <c r="B91" s="36" t="s">
        <v>214</v>
      </c>
      <c r="C91" s="37" t="s">
        <v>192</v>
      </c>
      <c r="D91" s="37">
        <v>2</v>
      </c>
      <c r="E91" s="12"/>
      <c r="F91" s="12">
        <f t="shared" si="4"/>
        <v>0</v>
      </c>
    </row>
    <row r="92" spans="1:6" ht="57.75" customHeight="1" thickBot="1" x14ac:dyDescent="0.3">
      <c r="A92" s="8">
        <f t="shared" si="5"/>
        <v>79</v>
      </c>
      <c r="B92" s="36" t="s">
        <v>215</v>
      </c>
      <c r="C92" s="37" t="s">
        <v>192</v>
      </c>
      <c r="D92" s="37">
        <v>2</v>
      </c>
      <c r="E92" s="12"/>
      <c r="F92" s="12">
        <f t="shared" si="4"/>
        <v>0</v>
      </c>
    </row>
    <row r="93" spans="1:6" ht="54" customHeight="1" thickBot="1" x14ac:dyDescent="0.3">
      <c r="A93" s="8">
        <f t="shared" si="5"/>
        <v>80</v>
      </c>
      <c r="B93" s="36" t="s">
        <v>216</v>
      </c>
      <c r="C93" s="37" t="s">
        <v>217</v>
      </c>
      <c r="D93" s="37">
        <v>0.24</v>
      </c>
      <c r="E93" s="12"/>
      <c r="F93" s="12">
        <f t="shared" si="4"/>
        <v>0</v>
      </c>
    </row>
    <row r="94" spans="1:6" ht="33" customHeight="1" thickBot="1" x14ac:dyDescent="0.3">
      <c r="A94" s="8">
        <f t="shared" si="5"/>
        <v>81</v>
      </c>
      <c r="B94" s="36" t="s">
        <v>218</v>
      </c>
      <c r="C94" s="37" t="s">
        <v>194</v>
      </c>
      <c r="D94" s="37">
        <v>1</v>
      </c>
      <c r="E94" s="12"/>
      <c r="F94" s="12">
        <f t="shared" si="4"/>
        <v>0</v>
      </c>
    </row>
    <row r="95" spans="1:6" ht="33" customHeight="1" thickBot="1" x14ac:dyDescent="0.3">
      <c r="A95" s="8">
        <f t="shared" si="5"/>
        <v>82</v>
      </c>
      <c r="B95" s="36" t="s">
        <v>219</v>
      </c>
      <c r="C95" s="37" t="s">
        <v>192</v>
      </c>
      <c r="D95" s="37">
        <v>16</v>
      </c>
      <c r="E95" s="12"/>
      <c r="F95" s="12">
        <f t="shared" si="4"/>
        <v>0</v>
      </c>
    </row>
    <row r="96" spans="1:6" ht="33" customHeight="1" thickBot="1" x14ac:dyDescent="0.3">
      <c r="A96" s="8">
        <f t="shared" si="5"/>
        <v>83</v>
      </c>
      <c r="B96" s="36" t="s">
        <v>220</v>
      </c>
      <c r="C96" s="37" t="s">
        <v>192</v>
      </c>
      <c r="D96" s="37">
        <v>16</v>
      </c>
      <c r="E96" s="12"/>
      <c r="F96" s="12">
        <f t="shared" si="4"/>
        <v>0</v>
      </c>
    </row>
    <row r="97" spans="1:6" ht="74.25" customHeight="1" thickBot="1" x14ac:dyDescent="0.3">
      <c r="A97" s="8">
        <f t="shared" si="5"/>
        <v>84</v>
      </c>
      <c r="B97" s="36" t="s">
        <v>221</v>
      </c>
      <c r="C97" s="37" t="s">
        <v>222</v>
      </c>
      <c r="D97" s="37">
        <v>300</v>
      </c>
      <c r="E97" s="12"/>
      <c r="F97" s="12">
        <f t="shared" si="4"/>
        <v>0</v>
      </c>
    </row>
    <row r="98" spans="1:6" ht="33" customHeight="1" thickBot="1" x14ac:dyDescent="0.3">
      <c r="A98" s="8">
        <f t="shared" si="5"/>
        <v>85</v>
      </c>
      <c r="B98" s="36" t="s">
        <v>223</v>
      </c>
      <c r="C98" s="37" t="s">
        <v>192</v>
      </c>
      <c r="D98" s="37">
        <v>50</v>
      </c>
      <c r="E98" s="12"/>
      <c r="F98" s="12">
        <f t="shared" si="4"/>
        <v>0</v>
      </c>
    </row>
    <row r="99" spans="1:6" ht="50.25" customHeight="1" thickBot="1" x14ac:dyDescent="0.3">
      <c r="A99" s="8">
        <f t="shared" si="5"/>
        <v>86</v>
      </c>
      <c r="B99" s="36" t="s">
        <v>224</v>
      </c>
      <c r="C99" s="37" t="s">
        <v>192</v>
      </c>
      <c r="D99" s="37">
        <v>10</v>
      </c>
      <c r="E99" s="12"/>
      <c r="F99" s="12">
        <f t="shared" si="4"/>
        <v>0</v>
      </c>
    </row>
    <row r="100" spans="1:6" ht="33" customHeight="1" thickBot="1" x14ac:dyDescent="0.3">
      <c r="A100" s="23" t="s">
        <v>225</v>
      </c>
      <c r="B100" s="24"/>
      <c r="C100" s="24"/>
      <c r="D100" s="25"/>
      <c r="E100" s="28"/>
      <c r="F100" s="28"/>
    </row>
    <row r="101" spans="1:6" ht="54" customHeight="1" thickBot="1" x14ac:dyDescent="0.3">
      <c r="A101" s="8">
        <f>88</f>
        <v>88</v>
      </c>
      <c r="B101" s="36" t="s">
        <v>226</v>
      </c>
      <c r="C101" s="37" t="s">
        <v>194</v>
      </c>
      <c r="D101" s="15">
        <v>50</v>
      </c>
      <c r="E101" s="12"/>
      <c r="F101" s="12">
        <f t="shared" ref="F101:F112" si="6">D101*E101</f>
        <v>0</v>
      </c>
    </row>
    <row r="102" spans="1:6" ht="57.75" customHeight="1" thickBot="1" x14ac:dyDescent="0.3">
      <c r="A102" s="8">
        <f t="shared" si="5"/>
        <v>89</v>
      </c>
      <c r="B102" s="36" t="s">
        <v>227</v>
      </c>
      <c r="C102" s="37" t="s">
        <v>194</v>
      </c>
      <c r="D102" s="15">
        <v>50</v>
      </c>
      <c r="E102" s="12"/>
      <c r="F102" s="12">
        <f t="shared" si="6"/>
        <v>0</v>
      </c>
    </row>
    <row r="103" spans="1:6" ht="53.25" customHeight="1" thickBot="1" x14ac:dyDescent="0.3">
      <c r="A103" s="8">
        <f t="shared" si="5"/>
        <v>90</v>
      </c>
      <c r="B103" s="36" t="s">
        <v>228</v>
      </c>
      <c r="C103" s="37" t="s">
        <v>194</v>
      </c>
      <c r="D103" s="15">
        <v>50</v>
      </c>
      <c r="E103" s="12"/>
      <c r="F103" s="12">
        <f t="shared" si="6"/>
        <v>0</v>
      </c>
    </row>
    <row r="104" spans="1:6" ht="33" customHeight="1" thickBot="1" x14ac:dyDescent="0.3">
      <c r="A104" s="8">
        <f t="shared" si="5"/>
        <v>91</v>
      </c>
      <c r="B104" s="36" t="s">
        <v>229</v>
      </c>
      <c r="C104" s="37" t="s">
        <v>192</v>
      </c>
      <c r="D104" s="15">
        <v>6</v>
      </c>
      <c r="E104" s="12"/>
      <c r="F104" s="12">
        <f t="shared" si="6"/>
        <v>0</v>
      </c>
    </row>
    <row r="105" spans="1:6" ht="33" customHeight="1" thickBot="1" x14ac:dyDescent="0.3">
      <c r="A105" s="8">
        <f t="shared" si="5"/>
        <v>92</v>
      </c>
      <c r="B105" s="36" t="s">
        <v>230</v>
      </c>
      <c r="C105" s="37" t="s">
        <v>194</v>
      </c>
      <c r="D105" s="15">
        <v>50</v>
      </c>
      <c r="E105" s="12"/>
      <c r="F105" s="12">
        <f t="shared" si="6"/>
        <v>0</v>
      </c>
    </row>
    <row r="106" spans="1:6" ht="33" customHeight="1" thickBot="1" x14ac:dyDescent="0.3">
      <c r="A106" s="8">
        <f t="shared" si="5"/>
        <v>93</v>
      </c>
      <c r="B106" s="36" t="s">
        <v>231</v>
      </c>
      <c r="C106" s="37" t="s">
        <v>192</v>
      </c>
      <c r="D106" s="15">
        <v>3</v>
      </c>
      <c r="E106" s="12"/>
      <c r="F106" s="12">
        <f t="shared" si="6"/>
        <v>0</v>
      </c>
    </row>
    <row r="107" spans="1:6" ht="33" customHeight="1" thickBot="1" x14ac:dyDescent="0.3">
      <c r="A107" s="8">
        <f t="shared" si="5"/>
        <v>94</v>
      </c>
      <c r="B107" s="36" t="s">
        <v>232</v>
      </c>
      <c r="C107" s="37" t="s">
        <v>194</v>
      </c>
      <c r="D107" s="37">
        <v>20</v>
      </c>
      <c r="E107" s="12"/>
      <c r="F107" s="12">
        <f t="shared" si="6"/>
        <v>0</v>
      </c>
    </row>
    <row r="108" spans="1:6" ht="33" customHeight="1" thickBot="1" x14ac:dyDescent="0.3">
      <c r="A108" s="8">
        <f t="shared" si="5"/>
        <v>95</v>
      </c>
      <c r="B108" s="36" t="s">
        <v>233</v>
      </c>
      <c r="C108" s="37" t="s">
        <v>192</v>
      </c>
      <c r="D108" s="37">
        <v>2</v>
      </c>
      <c r="E108" s="12"/>
      <c r="F108" s="12">
        <f t="shared" si="6"/>
        <v>0</v>
      </c>
    </row>
    <row r="109" spans="1:6" ht="33" customHeight="1" thickBot="1" x14ac:dyDescent="0.3">
      <c r="A109" s="8">
        <f t="shared" si="5"/>
        <v>96</v>
      </c>
      <c r="B109" s="36" t="s">
        <v>234</v>
      </c>
      <c r="C109" s="37" t="s">
        <v>192</v>
      </c>
      <c r="D109" s="37">
        <v>1</v>
      </c>
      <c r="E109" s="12"/>
      <c r="F109" s="12">
        <f t="shared" si="6"/>
        <v>0</v>
      </c>
    </row>
    <row r="110" spans="1:6" ht="33" customHeight="1" thickBot="1" x14ac:dyDescent="0.3">
      <c r="A110" s="8">
        <f t="shared" si="5"/>
        <v>97</v>
      </c>
      <c r="B110" s="36" t="s">
        <v>235</v>
      </c>
      <c r="C110" s="37" t="s">
        <v>194</v>
      </c>
      <c r="D110" s="37">
        <v>1.5</v>
      </c>
      <c r="E110" s="12"/>
      <c r="F110" s="12">
        <f t="shared" si="6"/>
        <v>0</v>
      </c>
    </row>
    <row r="111" spans="1:6" ht="33" customHeight="1" thickBot="1" x14ac:dyDescent="0.3">
      <c r="A111" s="8">
        <f t="shared" si="5"/>
        <v>98</v>
      </c>
      <c r="B111" s="36" t="s">
        <v>236</v>
      </c>
      <c r="C111" s="37" t="s">
        <v>192</v>
      </c>
      <c r="D111" s="37">
        <v>1</v>
      </c>
      <c r="E111" s="12"/>
      <c r="F111" s="12">
        <f t="shared" si="6"/>
        <v>0</v>
      </c>
    </row>
    <row r="112" spans="1:6" ht="33" customHeight="1" thickBot="1" x14ac:dyDescent="0.3">
      <c r="A112" s="8">
        <f t="shared" si="5"/>
        <v>99</v>
      </c>
      <c r="B112" s="36" t="s">
        <v>237</v>
      </c>
      <c r="C112" s="37" t="s">
        <v>192</v>
      </c>
      <c r="D112" s="37">
        <v>1</v>
      </c>
      <c r="E112" s="12"/>
      <c r="F112" s="12">
        <f t="shared" si="6"/>
        <v>0</v>
      </c>
    </row>
    <row r="113" spans="1:6" ht="33" customHeight="1" thickBot="1" x14ac:dyDescent="0.3">
      <c r="A113" s="23" t="s">
        <v>238</v>
      </c>
      <c r="B113" s="24"/>
      <c r="C113" s="24"/>
      <c r="D113" s="25"/>
      <c r="E113" s="28"/>
      <c r="F113" s="28"/>
    </row>
    <row r="114" spans="1:6" ht="57.75" customHeight="1" thickBot="1" x14ac:dyDescent="0.3">
      <c r="A114" s="8">
        <f>100</f>
        <v>100</v>
      </c>
      <c r="B114" s="36" t="s">
        <v>239</v>
      </c>
      <c r="C114" s="37" t="s">
        <v>194</v>
      </c>
      <c r="D114" s="37">
        <v>15</v>
      </c>
      <c r="E114" s="12"/>
      <c r="F114" s="12">
        <f t="shared" ref="F114:F125" si="7">D114*E114</f>
        <v>0</v>
      </c>
    </row>
    <row r="115" spans="1:6" ht="61.5" customHeight="1" thickBot="1" x14ac:dyDescent="0.3">
      <c r="A115" s="8">
        <f t="shared" si="5"/>
        <v>101</v>
      </c>
      <c r="B115" s="36" t="s">
        <v>240</v>
      </c>
      <c r="C115" s="37" t="s">
        <v>194</v>
      </c>
      <c r="D115" s="37">
        <v>15</v>
      </c>
      <c r="E115" s="12"/>
      <c r="F115" s="12">
        <f t="shared" si="7"/>
        <v>0</v>
      </c>
    </row>
    <row r="116" spans="1:6" ht="63" customHeight="1" thickBot="1" x14ac:dyDescent="0.3">
      <c r="A116" s="8">
        <f t="shared" si="5"/>
        <v>102</v>
      </c>
      <c r="B116" s="36" t="s">
        <v>241</v>
      </c>
      <c r="C116" s="37" t="s">
        <v>194</v>
      </c>
      <c r="D116" s="37">
        <v>15</v>
      </c>
      <c r="E116" s="12"/>
      <c r="F116" s="12">
        <f t="shared" si="7"/>
        <v>0</v>
      </c>
    </row>
    <row r="117" spans="1:6" ht="33" customHeight="1" thickBot="1" x14ac:dyDescent="0.3">
      <c r="A117" s="8">
        <f t="shared" si="5"/>
        <v>103</v>
      </c>
      <c r="B117" s="36" t="s">
        <v>242</v>
      </c>
      <c r="C117" s="37" t="s">
        <v>192</v>
      </c>
      <c r="D117" s="37">
        <v>6</v>
      </c>
      <c r="E117" s="12"/>
      <c r="F117" s="12">
        <f t="shared" si="7"/>
        <v>0</v>
      </c>
    </row>
    <row r="118" spans="1:6" ht="33" customHeight="1" thickBot="1" x14ac:dyDescent="0.3">
      <c r="A118" s="8">
        <f t="shared" si="5"/>
        <v>104</v>
      </c>
      <c r="B118" s="36" t="s">
        <v>243</v>
      </c>
      <c r="C118" s="37" t="s">
        <v>194</v>
      </c>
      <c r="D118" s="37">
        <v>10</v>
      </c>
      <c r="E118" s="12"/>
      <c r="F118" s="12">
        <f t="shared" si="7"/>
        <v>0</v>
      </c>
    </row>
    <row r="119" spans="1:6" ht="33" customHeight="1" thickBot="1" x14ac:dyDescent="0.3">
      <c r="A119" s="8">
        <f t="shared" si="5"/>
        <v>105</v>
      </c>
      <c r="B119" s="36" t="s">
        <v>244</v>
      </c>
      <c r="C119" s="37" t="s">
        <v>192</v>
      </c>
      <c r="D119" s="37">
        <v>2</v>
      </c>
      <c r="E119" s="12"/>
      <c r="F119" s="12">
        <f t="shared" si="7"/>
        <v>0</v>
      </c>
    </row>
    <row r="120" spans="1:6" ht="33" customHeight="1" thickBot="1" x14ac:dyDescent="0.3">
      <c r="A120" s="8">
        <f t="shared" si="5"/>
        <v>106</v>
      </c>
      <c r="B120" s="36" t="s">
        <v>245</v>
      </c>
      <c r="C120" s="37" t="s">
        <v>194</v>
      </c>
      <c r="D120" s="37">
        <v>1.5</v>
      </c>
      <c r="E120" s="12"/>
      <c r="F120" s="12">
        <f t="shared" si="7"/>
        <v>0</v>
      </c>
    </row>
    <row r="121" spans="1:6" ht="33" customHeight="1" thickBot="1" x14ac:dyDescent="0.3">
      <c r="A121" s="8">
        <f t="shared" si="5"/>
        <v>107</v>
      </c>
      <c r="B121" s="36" t="s">
        <v>246</v>
      </c>
      <c r="C121" s="37" t="s">
        <v>192</v>
      </c>
      <c r="D121" s="37">
        <v>4</v>
      </c>
      <c r="E121" s="12"/>
      <c r="F121" s="12">
        <f t="shared" si="7"/>
        <v>0</v>
      </c>
    </row>
    <row r="122" spans="1:6" ht="33" customHeight="1" thickBot="1" x14ac:dyDescent="0.3">
      <c r="A122" s="8">
        <f t="shared" si="5"/>
        <v>108</v>
      </c>
      <c r="B122" s="36" t="s">
        <v>247</v>
      </c>
      <c r="C122" s="37" t="s">
        <v>192</v>
      </c>
      <c r="D122" s="37">
        <v>2</v>
      </c>
      <c r="E122" s="12"/>
      <c r="F122" s="12">
        <f t="shared" si="7"/>
        <v>0</v>
      </c>
    </row>
    <row r="123" spans="1:6" ht="33" customHeight="1" thickBot="1" x14ac:dyDescent="0.3">
      <c r="A123" s="8">
        <f t="shared" si="5"/>
        <v>109</v>
      </c>
      <c r="B123" s="36" t="s">
        <v>248</v>
      </c>
      <c r="C123" s="37" t="s">
        <v>192</v>
      </c>
      <c r="D123" s="37">
        <v>1</v>
      </c>
      <c r="E123" s="12"/>
      <c r="F123" s="12">
        <f t="shared" si="7"/>
        <v>0</v>
      </c>
    </row>
    <row r="124" spans="1:6" ht="33" customHeight="1" thickBot="1" x14ac:dyDescent="0.3">
      <c r="A124" s="8">
        <f t="shared" si="5"/>
        <v>110</v>
      </c>
      <c r="B124" s="36" t="s">
        <v>249</v>
      </c>
      <c r="C124" s="37" t="s">
        <v>192</v>
      </c>
      <c r="D124" s="37">
        <v>2</v>
      </c>
      <c r="E124" s="12"/>
      <c r="F124" s="12">
        <f t="shared" si="7"/>
        <v>0</v>
      </c>
    </row>
    <row r="125" spans="1:6" ht="33" customHeight="1" thickBot="1" x14ac:dyDescent="0.3">
      <c r="A125" s="8">
        <f t="shared" si="5"/>
        <v>111</v>
      </c>
      <c r="B125" s="36" t="s">
        <v>250</v>
      </c>
      <c r="C125" s="37" t="s">
        <v>194</v>
      </c>
      <c r="D125" s="37">
        <v>5</v>
      </c>
      <c r="E125" s="12"/>
      <c r="F125" s="12">
        <f t="shared" si="7"/>
        <v>0</v>
      </c>
    </row>
    <row r="126" spans="1:6" ht="33" customHeight="1" thickBot="1" x14ac:dyDescent="0.3">
      <c r="A126" s="23" t="s">
        <v>252</v>
      </c>
      <c r="B126" s="24"/>
      <c r="C126" s="24"/>
      <c r="D126" s="25"/>
      <c r="E126" s="28"/>
      <c r="F126" s="28"/>
    </row>
    <row r="127" spans="1:6" ht="40.5" customHeight="1" thickBot="1" x14ac:dyDescent="0.3">
      <c r="A127" s="8">
        <f>112</f>
        <v>112</v>
      </c>
      <c r="B127" s="39" t="s">
        <v>253</v>
      </c>
      <c r="C127" s="8" t="s">
        <v>254</v>
      </c>
      <c r="D127" s="8">
        <f>50*0.7*0.2+10*0.7*0.2</f>
        <v>8.4</v>
      </c>
      <c r="E127" s="12"/>
      <c r="F127" s="12">
        <f t="shared" ref="F127:F132" si="8">D127*E127</f>
        <v>0</v>
      </c>
    </row>
    <row r="128" spans="1:6" ht="50.25" customHeight="1" thickBot="1" x14ac:dyDescent="0.3">
      <c r="A128" s="8">
        <f t="shared" si="5"/>
        <v>113</v>
      </c>
      <c r="B128" s="39" t="s">
        <v>255</v>
      </c>
      <c r="C128" s="8" t="s">
        <v>256</v>
      </c>
      <c r="D128" s="8">
        <f>50*0.2+10*0.2</f>
        <v>12</v>
      </c>
      <c r="E128" s="12"/>
      <c r="F128" s="12">
        <f t="shared" si="8"/>
        <v>0</v>
      </c>
    </row>
    <row r="129" spans="1:9" ht="52.5" customHeight="1" thickBot="1" x14ac:dyDescent="0.3">
      <c r="A129" s="8">
        <f t="shared" si="5"/>
        <v>114</v>
      </c>
      <c r="B129" s="39" t="s">
        <v>257</v>
      </c>
      <c r="C129" s="8" t="s">
        <v>254</v>
      </c>
      <c r="D129" s="8">
        <f>50*0.7*0.2+10*0.7*0.2</f>
        <v>8.4</v>
      </c>
      <c r="E129" s="12"/>
      <c r="F129" s="12">
        <f t="shared" si="8"/>
        <v>0</v>
      </c>
    </row>
    <row r="130" spans="1:9" ht="33" customHeight="1" thickBot="1" x14ac:dyDescent="0.3">
      <c r="A130" s="8">
        <f t="shared" si="5"/>
        <v>115</v>
      </c>
      <c r="B130" s="39" t="s">
        <v>258</v>
      </c>
      <c r="C130" s="8" t="s">
        <v>259</v>
      </c>
      <c r="D130" s="8">
        <v>4</v>
      </c>
      <c r="E130" s="12"/>
      <c r="F130" s="12">
        <f t="shared" si="8"/>
        <v>0</v>
      </c>
    </row>
    <row r="131" spans="1:9" ht="33" customHeight="1" thickBot="1" x14ac:dyDescent="0.3">
      <c r="A131" s="8">
        <f t="shared" si="5"/>
        <v>116</v>
      </c>
      <c r="B131" s="39" t="s">
        <v>260</v>
      </c>
      <c r="C131" s="8" t="s">
        <v>259</v>
      </c>
      <c r="D131" s="8">
        <v>8</v>
      </c>
      <c r="E131" s="12"/>
      <c r="F131" s="12">
        <f t="shared" si="8"/>
        <v>0</v>
      </c>
    </row>
    <row r="132" spans="1:9" ht="33" customHeight="1" thickBot="1" x14ac:dyDescent="0.3">
      <c r="A132" s="8">
        <f t="shared" si="5"/>
        <v>117</v>
      </c>
      <c r="B132" s="39" t="s">
        <v>261</v>
      </c>
      <c r="C132" s="8" t="s">
        <v>259</v>
      </c>
      <c r="D132" s="8">
        <f>4+8</f>
        <v>12</v>
      </c>
      <c r="E132" s="12"/>
      <c r="F132" s="12">
        <f t="shared" si="8"/>
        <v>0</v>
      </c>
    </row>
    <row r="133" spans="1:9" s="7" customFormat="1" ht="26.25" thickBot="1" x14ac:dyDescent="0.4">
      <c r="A133" s="53" t="s">
        <v>166</v>
      </c>
      <c r="B133" s="54"/>
      <c r="C133" s="54"/>
      <c r="D133" s="54"/>
      <c r="E133" s="55"/>
      <c r="F133" s="17">
        <f>SUM(F11:F132)</f>
        <v>0</v>
      </c>
      <c r="I133" s="20"/>
    </row>
  </sheetData>
  <mergeCells count="10">
    <mergeCell ref="A5:F5"/>
    <mergeCell ref="F8:F9"/>
    <mergeCell ref="E8:E9"/>
    <mergeCell ref="A133:E133"/>
    <mergeCell ref="A10:D10"/>
    <mergeCell ref="A8:A9"/>
    <mergeCell ref="B8:B9"/>
    <mergeCell ref="C8:C9"/>
    <mergeCell ref="D8:D9"/>
    <mergeCell ref="A6:F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1304925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8"/>
  <sheetViews>
    <sheetView view="pageBreakPreview" topLeftCell="A76" zoomScale="80" zoomScaleNormal="30" zoomScaleSheetLayoutView="80" workbookViewId="0">
      <selection activeCell="F97" sqref="F97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3" t="s">
        <v>283</v>
      </c>
      <c r="B5" s="43"/>
      <c r="C5" s="43"/>
      <c r="D5" s="43"/>
      <c r="E5" s="43"/>
      <c r="F5" s="43"/>
    </row>
    <row r="6" spans="1:6" x14ac:dyDescent="0.25">
      <c r="A6" s="44" t="s">
        <v>176</v>
      </c>
      <c r="B6" s="44"/>
      <c r="C6" s="44"/>
      <c r="D6" s="44"/>
      <c r="E6" s="44"/>
      <c r="F6" s="44"/>
    </row>
    <row r="7" spans="1:6" ht="16.5" thickBot="1" x14ac:dyDescent="0.3"/>
    <row r="8" spans="1:6" ht="63.75" customHeight="1" thickBot="1" x14ac:dyDescent="0.3">
      <c r="A8" s="49" t="s">
        <v>0</v>
      </c>
      <c r="B8" s="49" t="s">
        <v>4</v>
      </c>
      <c r="C8" s="49" t="s">
        <v>1</v>
      </c>
      <c r="D8" s="50" t="s">
        <v>284</v>
      </c>
      <c r="E8" s="51" t="s">
        <v>287</v>
      </c>
      <c r="F8" s="45" t="s">
        <v>286</v>
      </c>
    </row>
    <row r="9" spans="1:6" ht="49.5" customHeight="1" thickBot="1" x14ac:dyDescent="0.3">
      <c r="A9" s="49"/>
      <c r="B9" s="49"/>
      <c r="C9" s="49"/>
      <c r="D9" s="49"/>
      <c r="E9" s="52"/>
      <c r="F9" s="45"/>
    </row>
    <row r="10" spans="1:6" ht="28.5" customHeight="1" thickBot="1" x14ac:dyDescent="0.3">
      <c r="A10" s="46" t="s">
        <v>188</v>
      </c>
      <c r="B10" s="47"/>
      <c r="C10" s="47"/>
      <c r="D10" s="48"/>
      <c r="E10" s="28"/>
      <c r="F10" s="28"/>
    </row>
    <row r="11" spans="1:6" ht="87.75" customHeight="1" thickBot="1" x14ac:dyDescent="0.3">
      <c r="A11" s="8">
        <f>1</f>
        <v>1</v>
      </c>
      <c r="B11" s="14" t="s">
        <v>267</v>
      </c>
      <c r="C11" s="13" t="s">
        <v>109</v>
      </c>
      <c r="D11" s="13">
        <v>7200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112</v>
      </c>
      <c r="C12" s="13" t="s">
        <v>111</v>
      </c>
      <c r="D12" s="13">
        <v>46</v>
      </c>
      <c r="E12" s="12"/>
      <c r="F12" s="9">
        <f t="shared" ref="F12:F49" si="0">D12*E12</f>
        <v>0</v>
      </c>
    </row>
    <row r="13" spans="1:6" ht="36.75" customHeight="1" thickBot="1" x14ac:dyDescent="0.3">
      <c r="A13" s="8">
        <f t="shared" ref="A13:A49" si="1">A12+1</f>
        <v>3</v>
      </c>
      <c r="B13" s="14" t="s">
        <v>170</v>
      </c>
      <c r="C13" s="13" t="s">
        <v>108</v>
      </c>
      <c r="D13" s="13">
        <v>232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168</v>
      </c>
      <c r="C14" s="13" t="s">
        <v>108</v>
      </c>
      <c r="D14" s="15">
        <v>232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169</v>
      </c>
      <c r="C15" s="13" t="s">
        <v>108</v>
      </c>
      <c r="D15" s="15">
        <v>232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116</v>
      </c>
      <c r="C16" s="13" t="s">
        <v>108</v>
      </c>
      <c r="D16" s="13">
        <v>16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268</v>
      </c>
      <c r="C17" s="13" t="s">
        <v>108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171</v>
      </c>
      <c r="C18" s="13" t="s">
        <v>108</v>
      </c>
      <c r="D18" s="13">
        <v>17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187</v>
      </c>
      <c r="C19" s="13" t="s">
        <v>108</v>
      </c>
      <c r="D19" s="13">
        <v>3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163</v>
      </c>
      <c r="C20" s="13" t="s">
        <v>108</v>
      </c>
      <c r="D20" s="13">
        <v>12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172</v>
      </c>
      <c r="C21" s="13" t="s">
        <v>108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164</v>
      </c>
      <c r="C22" s="13" t="s">
        <v>108</v>
      </c>
      <c r="D22" s="27">
        <v>3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165</v>
      </c>
      <c r="C23" s="13" t="s">
        <v>108</v>
      </c>
      <c r="D23" s="27">
        <v>12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123</v>
      </c>
      <c r="C24" s="13" t="s">
        <v>108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124</v>
      </c>
      <c r="C25" s="13" t="s">
        <v>108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125</v>
      </c>
      <c r="C26" s="13" t="s">
        <v>108</v>
      </c>
      <c r="D26" s="13">
        <v>9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126</v>
      </c>
      <c r="C27" s="13" t="s">
        <v>127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128</v>
      </c>
      <c r="C28" s="13" t="s">
        <v>129</v>
      </c>
      <c r="D28" s="13">
        <v>1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173</v>
      </c>
      <c r="C29" s="13" t="s">
        <v>108</v>
      </c>
      <c r="D29" s="13">
        <v>6</v>
      </c>
      <c r="E29" s="12"/>
      <c r="F29" s="9">
        <f t="shared" si="0"/>
        <v>0</v>
      </c>
    </row>
    <row r="30" spans="1:6" ht="15" customHeight="1" thickBot="1" x14ac:dyDescent="0.3">
      <c r="A30" s="8">
        <f t="shared" si="1"/>
        <v>20</v>
      </c>
      <c r="B30" s="10" t="s">
        <v>174</v>
      </c>
      <c r="C30" s="13" t="s">
        <v>108</v>
      </c>
      <c r="D30" s="13">
        <v>1</v>
      </c>
      <c r="E30" s="12"/>
      <c r="F30" s="9">
        <f t="shared" si="0"/>
        <v>0</v>
      </c>
    </row>
    <row r="31" spans="1:6" ht="18" customHeight="1" thickBot="1" x14ac:dyDescent="0.3">
      <c r="A31" s="8">
        <f t="shared" si="1"/>
        <v>21</v>
      </c>
      <c r="B31" s="10" t="s">
        <v>133</v>
      </c>
      <c r="C31" s="13" t="s">
        <v>108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134</v>
      </c>
      <c r="C32" s="13" t="s">
        <v>108</v>
      </c>
      <c r="D32" s="13">
        <v>2</v>
      </c>
      <c r="E32" s="12"/>
      <c r="F32" s="9">
        <f t="shared" si="0"/>
        <v>0</v>
      </c>
    </row>
    <row r="33" spans="1:6" ht="16.5" customHeight="1" thickBot="1" x14ac:dyDescent="0.3">
      <c r="A33" s="8">
        <f t="shared" si="1"/>
        <v>23</v>
      </c>
      <c r="B33" s="10" t="s">
        <v>135</v>
      </c>
      <c r="C33" s="13" t="s">
        <v>108</v>
      </c>
      <c r="D33" s="13">
        <v>2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136</v>
      </c>
      <c r="C34" s="13" t="s">
        <v>109</v>
      </c>
      <c r="D34" s="13">
        <v>5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137</v>
      </c>
      <c r="C35" s="13" t="s">
        <v>108</v>
      </c>
      <c r="D35" s="13">
        <v>8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138</v>
      </c>
      <c r="C36" s="13" t="s">
        <v>108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139</v>
      </c>
      <c r="C37" s="13" t="s">
        <v>108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140</v>
      </c>
      <c r="C38" s="13" t="s">
        <v>108</v>
      </c>
      <c r="D38" s="13">
        <v>2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141</v>
      </c>
      <c r="C39" s="13" t="s">
        <v>108</v>
      </c>
      <c r="D39" s="13">
        <v>1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175</v>
      </c>
      <c r="C40" s="13" t="s">
        <v>108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145</v>
      </c>
      <c r="C41" s="13" t="s">
        <v>108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148</v>
      </c>
      <c r="C42" s="13" t="s">
        <v>108</v>
      </c>
      <c r="D42" s="13">
        <v>5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149</v>
      </c>
      <c r="C43" s="13" t="s">
        <v>108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150</v>
      </c>
      <c r="C44" s="13" t="s">
        <v>108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151</v>
      </c>
      <c r="C45" s="13" t="s">
        <v>109</v>
      </c>
      <c r="D45" s="13">
        <v>3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153</v>
      </c>
      <c r="C46" s="13" t="s">
        <v>108</v>
      </c>
      <c r="D46" s="13">
        <v>3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152</v>
      </c>
      <c r="C47" s="13" t="s">
        <v>108</v>
      </c>
      <c r="D47" s="13">
        <v>3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154</v>
      </c>
      <c r="C48" s="13" t="s">
        <v>108</v>
      </c>
      <c r="D48" s="13">
        <v>1</v>
      </c>
      <c r="E48" s="12"/>
      <c r="F48" s="9">
        <f t="shared" si="0"/>
        <v>0</v>
      </c>
    </row>
    <row r="49" spans="1:7" ht="90" customHeight="1" thickBot="1" x14ac:dyDescent="0.3">
      <c r="A49" s="8">
        <f t="shared" si="1"/>
        <v>39</v>
      </c>
      <c r="B49" s="10" t="s">
        <v>274</v>
      </c>
      <c r="C49" s="13" t="s">
        <v>108</v>
      </c>
      <c r="D49" s="13">
        <v>1</v>
      </c>
      <c r="E49" s="12"/>
      <c r="F49" s="9">
        <f t="shared" si="0"/>
        <v>0</v>
      </c>
    </row>
    <row r="50" spans="1:7" s="7" customFormat="1" ht="30" customHeight="1" thickBot="1" x14ac:dyDescent="0.3">
      <c r="A50" s="23" t="s">
        <v>251</v>
      </c>
      <c r="B50" s="24"/>
      <c r="C50" s="24"/>
      <c r="D50" s="25"/>
      <c r="E50" s="28"/>
      <c r="F50" s="28"/>
    </row>
    <row r="51" spans="1:7" ht="30" customHeight="1" thickBot="1" x14ac:dyDescent="0.3">
      <c r="A51" s="8">
        <f>43</f>
        <v>43</v>
      </c>
      <c r="B51" s="10" t="s">
        <v>156</v>
      </c>
      <c r="C51" s="13" t="s">
        <v>108</v>
      </c>
      <c r="D51" s="13">
        <v>0.5</v>
      </c>
      <c r="E51" s="12"/>
      <c r="F51" s="9">
        <f t="shared" ref="F51:F59" si="2">D51*E51</f>
        <v>0</v>
      </c>
    </row>
    <row r="52" spans="1:7" ht="24.75" customHeight="1" thickBot="1" x14ac:dyDescent="0.3">
      <c r="A52" s="8">
        <f>A51+1</f>
        <v>44</v>
      </c>
      <c r="B52" s="10" t="s">
        <v>157</v>
      </c>
      <c r="C52" s="13" t="s">
        <v>108</v>
      </c>
      <c r="D52" s="13">
        <v>3</v>
      </c>
      <c r="E52" s="12"/>
      <c r="F52" s="9">
        <f t="shared" si="2"/>
        <v>0</v>
      </c>
    </row>
    <row r="53" spans="1:7" ht="25.5" customHeight="1" thickBot="1" x14ac:dyDescent="0.3">
      <c r="A53" s="8">
        <f t="shared" ref="A53:A59" si="3">A52+1</f>
        <v>45</v>
      </c>
      <c r="B53" s="10" t="s">
        <v>158</v>
      </c>
      <c r="C53" s="13" t="s">
        <v>108</v>
      </c>
      <c r="D53" s="13">
        <v>2</v>
      </c>
      <c r="E53" s="12"/>
      <c r="F53" s="9">
        <f t="shared" si="2"/>
        <v>0</v>
      </c>
    </row>
    <row r="54" spans="1:7" ht="27" customHeight="1" thickBot="1" x14ac:dyDescent="0.3">
      <c r="A54" s="8">
        <f t="shared" si="3"/>
        <v>46</v>
      </c>
      <c r="B54" s="10" t="s">
        <v>159</v>
      </c>
      <c r="C54" s="13" t="s">
        <v>108</v>
      </c>
      <c r="D54" s="13">
        <v>3</v>
      </c>
      <c r="E54" s="12"/>
      <c r="F54" s="9">
        <f t="shared" si="2"/>
        <v>0</v>
      </c>
    </row>
    <row r="55" spans="1:7" ht="26.25" customHeight="1" thickBot="1" x14ac:dyDescent="0.3">
      <c r="A55" s="8">
        <f t="shared" si="3"/>
        <v>47</v>
      </c>
      <c r="B55" s="10" t="s">
        <v>160</v>
      </c>
      <c r="C55" s="13" t="s">
        <v>108</v>
      </c>
      <c r="D55" s="13">
        <v>8</v>
      </c>
      <c r="E55" s="12"/>
      <c r="F55" s="9">
        <f t="shared" si="2"/>
        <v>0</v>
      </c>
    </row>
    <row r="56" spans="1:7" ht="26.25" customHeight="1" thickBot="1" x14ac:dyDescent="0.3">
      <c r="A56" s="8">
        <f t="shared" si="3"/>
        <v>48</v>
      </c>
      <c r="B56" s="10" t="s">
        <v>161</v>
      </c>
      <c r="C56" s="13" t="s">
        <v>127</v>
      </c>
      <c r="D56" s="13">
        <v>1</v>
      </c>
      <c r="E56" s="12"/>
      <c r="F56" s="9">
        <f t="shared" si="2"/>
        <v>0</v>
      </c>
    </row>
    <row r="57" spans="1:7" ht="47.25" customHeight="1" thickBot="1" x14ac:dyDescent="0.3">
      <c r="A57" s="8">
        <f t="shared" si="3"/>
        <v>49</v>
      </c>
      <c r="B57" s="10" t="s">
        <v>162</v>
      </c>
      <c r="C57" s="13" t="s">
        <v>108</v>
      </c>
      <c r="D57" s="13">
        <v>1</v>
      </c>
      <c r="E57" s="12"/>
      <c r="F57" s="9">
        <f t="shared" si="2"/>
        <v>0</v>
      </c>
    </row>
    <row r="58" spans="1:7" ht="58.5" customHeight="1" thickBot="1" x14ac:dyDescent="0.3">
      <c r="A58" s="8">
        <f t="shared" si="3"/>
        <v>50</v>
      </c>
      <c r="B58" s="10" t="s">
        <v>104</v>
      </c>
      <c r="C58" s="13" t="s">
        <v>105</v>
      </c>
      <c r="D58" s="13">
        <v>16</v>
      </c>
      <c r="E58" s="12"/>
      <c r="F58" s="9">
        <f t="shared" si="2"/>
        <v>0</v>
      </c>
    </row>
    <row r="59" spans="1:7" ht="61.5" customHeight="1" thickBot="1" x14ac:dyDescent="0.3">
      <c r="A59" s="8">
        <f t="shared" si="3"/>
        <v>51</v>
      </c>
      <c r="B59" s="10" t="s">
        <v>106</v>
      </c>
      <c r="C59" s="13" t="s">
        <v>105</v>
      </c>
      <c r="D59" s="13">
        <v>32</v>
      </c>
      <c r="E59" s="12"/>
      <c r="F59" s="9">
        <f t="shared" si="2"/>
        <v>0</v>
      </c>
      <c r="G59" s="19"/>
    </row>
    <row r="60" spans="1:7" ht="29.25" customHeight="1" thickBot="1" x14ac:dyDescent="0.3">
      <c r="A60" s="40" t="s">
        <v>189</v>
      </c>
      <c r="B60" s="24"/>
      <c r="C60" s="24"/>
      <c r="D60" s="25"/>
      <c r="E60" s="28"/>
      <c r="F60" s="28"/>
      <c r="G60" s="19"/>
    </row>
    <row r="61" spans="1:7" ht="26.25" customHeight="1" thickBot="1" x14ac:dyDescent="0.3">
      <c r="A61" s="40" t="s">
        <v>190</v>
      </c>
      <c r="B61" s="24"/>
      <c r="C61" s="24"/>
      <c r="D61" s="25"/>
      <c r="E61" s="28"/>
      <c r="F61" s="28"/>
      <c r="G61" s="19"/>
    </row>
    <row r="62" spans="1:7" ht="44.25" customHeight="1" thickBot="1" x14ac:dyDescent="0.3">
      <c r="A62" s="8">
        <f>A59+1</f>
        <v>52</v>
      </c>
      <c r="B62" s="36" t="s">
        <v>269</v>
      </c>
      <c r="C62" s="37" t="s">
        <v>192</v>
      </c>
      <c r="D62" s="37">
        <v>1</v>
      </c>
      <c r="E62" s="12"/>
      <c r="F62" s="9">
        <f t="shared" ref="F62:F64" si="4">D62*E62</f>
        <v>0</v>
      </c>
      <c r="G62" s="19"/>
    </row>
    <row r="63" spans="1:7" ht="38.25" customHeight="1" thickBot="1" x14ac:dyDescent="0.3">
      <c r="A63" s="8">
        <f t="shared" ref="A63:A64" si="5">A62+1</f>
        <v>53</v>
      </c>
      <c r="B63" s="36" t="s">
        <v>262</v>
      </c>
      <c r="C63" s="37" t="s">
        <v>192</v>
      </c>
      <c r="D63" s="37">
        <v>1</v>
      </c>
      <c r="E63" s="12"/>
      <c r="F63" s="9">
        <f t="shared" si="4"/>
        <v>0</v>
      </c>
      <c r="G63" s="19"/>
    </row>
    <row r="64" spans="1:7" ht="34.5" customHeight="1" thickBot="1" x14ac:dyDescent="0.3">
      <c r="A64" s="8">
        <f t="shared" si="5"/>
        <v>54</v>
      </c>
      <c r="B64" s="36" t="s">
        <v>270</v>
      </c>
      <c r="C64" s="37" t="s">
        <v>192</v>
      </c>
      <c r="D64" s="37">
        <v>1</v>
      </c>
      <c r="E64" s="12"/>
      <c r="F64" s="9">
        <f t="shared" si="4"/>
        <v>0</v>
      </c>
      <c r="G64" s="19"/>
    </row>
    <row r="65" spans="1:7" ht="28.5" customHeight="1" thickBot="1" x14ac:dyDescent="0.3">
      <c r="A65" s="40" t="s">
        <v>225</v>
      </c>
      <c r="B65" s="24"/>
      <c r="C65" s="24"/>
      <c r="D65" s="25"/>
      <c r="E65" s="28"/>
      <c r="F65" s="28"/>
      <c r="G65" s="19"/>
    </row>
    <row r="66" spans="1:7" ht="42" customHeight="1" thickBot="1" x14ac:dyDescent="0.3">
      <c r="A66" s="8">
        <f>A64+1</f>
        <v>55</v>
      </c>
      <c r="B66" s="36" t="s">
        <v>239</v>
      </c>
      <c r="C66" s="37" t="s">
        <v>194</v>
      </c>
      <c r="D66" s="15">
        <v>50</v>
      </c>
      <c r="E66" s="12"/>
      <c r="F66" s="9">
        <f t="shared" ref="F66:F72" si="6">D66*E66</f>
        <v>0</v>
      </c>
      <c r="G66" s="19"/>
    </row>
    <row r="67" spans="1:7" ht="38.25" customHeight="1" thickBot="1" x14ac:dyDescent="0.3">
      <c r="A67" s="8">
        <f t="shared" ref="A67:A72" si="7">A66+1</f>
        <v>56</v>
      </c>
      <c r="B67" s="36" t="s">
        <v>240</v>
      </c>
      <c r="C67" s="37" t="s">
        <v>194</v>
      </c>
      <c r="D67" s="15">
        <v>50</v>
      </c>
      <c r="E67" s="12"/>
      <c r="F67" s="9">
        <f t="shared" si="6"/>
        <v>0</v>
      </c>
      <c r="G67" s="19"/>
    </row>
    <row r="68" spans="1:7" ht="38.25" customHeight="1" thickBot="1" x14ac:dyDescent="0.3">
      <c r="A68" s="8">
        <f t="shared" si="7"/>
        <v>57</v>
      </c>
      <c r="B68" s="36" t="s">
        <v>241</v>
      </c>
      <c r="C68" s="37" t="s">
        <v>194</v>
      </c>
      <c r="D68" s="15">
        <v>50</v>
      </c>
      <c r="E68" s="12"/>
      <c r="F68" s="9">
        <f t="shared" si="6"/>
        <v>0</v>
      </c>
      <c r="G68" s="19"/>
    </row>
    <row r="69" spans="1:7" ht="33.75" customHeight="1" thickBot="1" x14ac:dyDescent="0.3">
      <c r="A69" s="8">
        <f t="shared" si="7"/>
        <v>58</v>
      </c>
      <c r="B69" s="36" t="s">
        <v>271</v>
      </c>
      <c r="C69" s="37" t="s">
        <v>194</v>
      </c>
      <c r="D69" s="15">
        <v>50</v>
      </c>
      <c r="E69" s="12"/>
      <c r="F69" s="9">
        <f t="shared" si="6"/>
        <v>0</v>
      </c>
      <c r="G69" s="19"/>
    </row>
    <row r="70" spans="1:7" ht="36.75" customHeight="1" thickBot="1" x14ac:dyDescent="0.3">
      <c r="A70" s="8">
        <f t="shared" si="7"/>
        <v>59</v>
      </c>
      <c r="B70" s="36" t="s">
        <v>231</v>
      </c>
      <c r="C70" s="37" t="s">
        <v>192</v>
      </c>
      <c r="D70" s="15">
        <v>3</v>
      </c>
      <c r="E70" s="12"/>
      <c r="F70" s="9">
        <f t="shared" si="6"/>
        <v>0</v>
      </c>
      <c r="G70" s="19"/>
    </row>
    <row r="71" spans="1:7" ht="33.75" customHeight="1" thickBot="1" x14ac:dyDescent="0.3">
      <c r="A71" s="8">
        <f t="shared" si="7"/>
        <v>60</v>
      </c>
      <c r="B71" s="36" t="s">
        <v>272</v>
      </c>
      <c r="C71" s="37" t="s">
        <v>192</v>
      </c>
      <c r="D71" s="15">
        <v>2</v>
      </c>
      <c r="E71" s="12"/>
      <c r="F71" s="9">
        <f t="shared" si="6"/>
        <v>0</v>
      </c>
      <c r="G71" s="19"/>
    </row>
    <row r="72" spans="1:7" ht="36" customHeight="1" thickBot="1" x14ac:dyDescent="0.3">
      <c r="A72" s="8">
        <f t="shared" si="7"/>
        <v>61</v>
      </c>
      <c r="B72" s="36" t="s">
        <v>273</v>
      </c>
      <c r="C72" s="37" t="s">
        <v>192</v>
      </c>
      <c r="D72" s="37">
        <v>1</v>
      </c>
      <c r="E72" s="12"/>
      <c r="F72" s="9">
        <f t="shared" si="6"/>
        <v>0</v>
      </c>
      <c r="G72" s="19"/>
    </row>
    <row r="73" spans="1:7" ht="27" customHeight="1" thickBot="1" x14ac:dyDescent="0.3">
      <c r="A73" s="46" t="s">
        <v>238</v>
      </c>
      <c r="B73" s="47"/>
      <c r="C73" s="47"/>
      <c r="D73" s="48"/>
      <c r="E73" s="28"/>
      <c r="F73" s="28"/>
      <c r="G73" s="19"/>
    </row>
    <row r="74" spans="1:7" ht="54.75" customHeight="1" thickBot="1" x14ac:dyDescent="0.3">
      <c r="A74" s="8">
        <f>A72+1</f>
        <v>62</v>
      </c>
      <c r="B74" s="36" t="s">
        <v>263</v>
      </c>
      <c r="C74" s="37" t="s">
        <v>194</v>
      </c>
      <c r="D74" s="37">
        <v>10</v>
      </c>
      <c r="E74" s="12"/>
      <c r="F74" s="9">
        <f t="shared" ref="F74:F81" si="8">D74*E74</f>
        <v>0</v>
      </c>
      <c r="G74" s="19"/>
    </row>
    <row r="75" spans="1:7" ht="43.5" customHeight="1" thickBot="1" x14ac:dyDescent="0.3">
      <c r="A75" s="8">
        <f t="shared" ref="A75:A80" si="9">A74+1</f>
        <v>63</v>
      </c>
      <c r="B75" s="36" t="s">
        <v>264</v>
      </c>
      <c r="C75" s="37" t="s">
        <v>108</v>
      </c>
      <c r="D75" s="37">
        <v>1</v>
      </c>
      <c r="E75" s="12"/>
      <c r="F75" s="9">
        <f t="shared" si="8"/>
        <v>0</v>
      </c>
      <c r="G75" s="19"/>
    </row>
    <row r="76" spans="1:7" ht="48.75" customHeight="1" thickBot="1" x14ac:dyDescent="0.3">
      <c r="A76" s="8">
        <f t="shared" si="9"/>
        <v>64</v>
      </c>
      <c r="B76" s="36" t="s">
        <v>265</v>
      </c>
      <c r="C76" s="37" t="s">
        <v>266</v>
      </c>
      <c r="D76" s="37">
        <v>2</v>
      </c>
      <c r="E76" s="12"/>
      <c r="F76" s="9">
        <f t="shared" si="8"/>
        <v>0</v>
      </c>
      <c r="G76" s="19"/>
    </row>
    <row r="77" spans="1:7" ht="39.75" customHeight="1" thickBot="1" x14ac:dyDescent="0.3">
      <c r="A77" s="8">
        <f t="shared" si="9"/>
        <v>65</v>
      </c>
      <c r="B77" s="36" t="s">
        <v>242</v>
      </c>
      <c r="C77" s="37" t="s">
        <v>192</v>
      </c>
      <c r="D77" s="37">
        <v>3</v>
      </c>
      <c r="E77" s="12"/>
      <c r="F77" s="9">
        <f t="shared" si="8"/>
        <v>0</v>
      </c>
      <c r="G77" s="19"/>
    </row>
    <row r="78" spans="1:7" ht="36" customHeight="1" thickBot="1" x14ac:dyDescent="0.3">
      <c r="A78" s="8">
        <f t="shared" si="9"/>
        <v>66</v>
      </c>
      <c r="B78" s="36" t="s">
        <v>243</v>
      </c>
      <c r="C78" s="37" t="s">
        <v>194</v>
      </c>
      <c r="D78" s="37">
        <v>10</v>
      </c>
      <c r="E78" s="12"/>
      <c r="F78" s="9">
        <f t="shared" si="8"/>
        <v>0</v>
      </c>
      <c r="G78" s="19"/>
    </row>
    <row r="79" spans="1:7" ht="34.5" customHeight="1" thickBot="1" x14ac:dyDescent="0.3">
      <c r="A79" s="8">
        <f t="shared" si="9"/>
        <v>67</v>
      </c>
      <c r="B79" s="36" t="s">
        <v>247</v>
      </c>
      <c r="C79" s="37" t="s">
        <v>192</v>
      </c>
      <c r="D79" s="37">
        <v>1</v>
      </c>
      <c r="E79" s="12"/>
      <c r="F79" s="9">
        <f t="shared" si="8"/>
        <v>0</v>
      </c>
      <c r="G79" s="19"/>
    </row>
    <row r="80" spans="1:7" ht="27" customHeight="1" thickBot="1" x14ac:dyDescent="0.3">
      <c r="A80" s="8">
        <f t="shared" si="9"/>
        <v>68</v>
      </c>
      <c r="B80" s="36" t="s">
        <v>248</v>
      </c>
      <c r="C80" s="37" t="s">
        <v>192</v>
      </c>
      <c r="D80" s="37">
        <v>2</v>
      </c>
      <c r="E80" s="12"/>
      <c r="F80" s="9">
        <f t="shared" si="8"/>
        <v>0</v>
      </c>
      <c r="G80" s="19"/>
    </row>
    <row r="81" spans="1:9" ht="30.75" customHeight="1" thickBot="1" x14ac:dyDescent="0.3">
      <c r="A81" s="8">
        <f>A80+1</f>
        <v>69</v>
      </c>
      <c r="B81" s="36" t="s">
        <v>249</v>
      </c>
      <c r="C81" s="37" t="s">
        <v>192</v>
      </c>
      <c r="D81" s="37">
        <v>1</v>
      </c>
      <c r="E81" s="12"/>
      <c r="F81" s="9">
        <f t="shared" si="8"/>
        <v>0</v>
      </c>
      <c r="G81" s="19"/>
    </row>
    <row r="82" spans="1:9" ht="31.5" customHeight="1" thickBot="1" x14ac:dyDescent="0.3">
      <c r="A82" s="40" t="s">
        <v>252</v>
      </c>
      <c r="B82" s="24"/>
      <c r="C82" s="24"/>
      <c r="D82" s="25"/>
      <c r="E82" s="28"/>
      <c r="F82" s="28"/>
      <c r="G82" s="19"/>
    </row>
    <row r="83" spans="1:9" ht="47.25" customHeight="1" thickBot="1" x14ac:dyDescent="0.3">
      <c r="A83" s="8">
        <f>A81+1</f>
        <v>70</v>
      </c>
      <c r="B83" s="39" t="s">
        <v>253</v>
      </c>
      <c r="C83" s="8" t="s">
        <v>254</v>
      </c>
      <c r="D83" s="8">
        <f>50*0.7*0.2+10*0.7*0.2</f>
        <v>8.4</v>
      </c>
      <c r="E83" s="12"/>
      <c r="F83" s="9">
        <f t="shared" ref="F83:F87" si="10">D83*E83</f>
        <v>0</v>
      </c>
      <c r="G83" s="19"/>
    </row>
    <row r="84" spans="1:9" ht="41.25" customHeight="1" thickBot="1" x14ac:dyDescent="0.3">
      <c r="A84" s="8">
        <f t="shared" ref="A84:A87" si="11">A83+1</f>
        <v>71</v>
      </c>
      <c r="B84" s="39" t="s">
        <v>255</v>
      </c>
      <c r="C84" s="8" t="s">
        <v>256</v>
      </c>
      <c r="D84" s="8">
        <f>50*0.2+10*0.2</f>
        <v>12</v>
      </c>
      <c r="E84" s="12"/>
      <c r="F84" s="9">
        <f t="shared" si="10"/>
        <v>0</v>
      </c>
      <c r="G84" s="19"/>
    </row>
    <row r="85" spans="1:9" ht="61.5" customHeight="1" thickBot="1" x14ac:dyDescent="0.3">
      <c r="A85" s="8">
        <f t="shared" si="11"/>
        <v>72</v>
      </c>
      <c r="B85" s="39" t="s">
        <v>257</v>
      </c>
      <c r="C85" s="8" t="s">
        <v>254</v>
      </c>
      <c r="D85" s="8">
        <f>50*0.7*0.2+10*0.7*0.2</f>
        <v>8.4</v>
      </c>
      <c r="E85" s="12"/>
      <c r="F85" s="9">
        <f t="shared" si="10"/>
        <v>0</v>
      </c>
      <c r="G85" s="19"/>
    </row>
    <row r="86" spans="1:9" ht="34.5" customHeight="1" thickBot="1" x14ac:dyDescent="0.3">
      <c r="A86" s="8">
        <f>A85+1</f>
        <v>73</v>
      </c>
      <c r="B86" s="39" t="s">
        <v>260</v>
      </c>
      <c r="C86" s="8" t="s">
        <v>259</v>
      </c>
      <c r="D86" s="8">
        <v>4</v>
      </c>
      <c r="E86" s="12"/>
      <c r="F86" s="9">
        <f t="shared" si="10"/>
        <v>0</v>
      </c>
      <c r="G86" s="19"/>
    </row>
    <row r="87" spans="1:9" ht="24" customHeight="1" thickBot="1" x14ac:dyDescent="0.3">
      <c r="A87" s="8">
        <f t="shared" si="11"/>
        <v>74</v>
      </c>
      <c r="B87" s="39" t="s">
        <v>261</v>
      </c>
      <c r="C87" s="8" t="s">
        <v>259</v>
      </c>
      <c r="D87" s="8">
        <v>4</v>
      </c>
      <c r="E87" s="12"/>
      <c r="F87" s="9">
        <f t="shared" si="10"/>
        <v>0</v>
      </c>
      <c r="G87" s="19"/>
    </row>
    <row r="88" spans="1:9" s="7" customFormat="1" ht="26.25" thickBot="1" x14ac:dyDescent="0.4">
      <c r="A88" s="53" t="s">
        <v>166</v>
      </c>
      <c r="B88" s="54"/>
      <c r="C88" s="54"/>
      <c r="D88" s="54"/>
      <c r="E88" s="55"/>
      <c r="F88" s="17">
        <f>SUM(F11:F87)</f>
        <v>0</v>
      </c>
      <c r="I88" s="20"/>
    </row>
  </sheetData>
  <mergeCells count="11">
    <mergeCell ref="A5:F5"/>
    <mergeCell ref="A6:F6"/>
    <mergeCell ref="A8:A9"/>
    <mergeCell ref="B8:B9"/>
    <mergeCell ref="C8:C9"/>
    <mergeCell ref="D8:D9"/>
    <mergeCell ref="A10:D10"/>
    <mergeCell ref="A88:E88"/>
    <mergeCell ref="E8:E9"/>
    <mergeCell ref="A73:D73"/>
    <mergeCell ref="F8:F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5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1266825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3"/>
  <sheetViews>
    <sheetView tabSelected="1" view="pageBreakPreview" zoomScale="90" zoomScaleNormal="90" zoomScaleSheetLayoutView="90" workbookViewId="0">
      <selection activeCell="E16" sqref="E16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181</v>
      </c>
    </row>
    <row r="2" spans="1:5" x14ac:dyDescent="0.25">
      <c r="B2" s="2" t="s">
        <v>182</v>
      </c>
    </row>
    <row r="3" spans="1:5" x14ac:dyDescent="0.25">
      <c r="B3" s="2" t="s">
        <v>183</v>
      </c>
    </row>
    <row r="4" spans="1:5" x14ac:dyDescent="0.25">
      <c r="B4" s="6"/>
      <c r="C4" s="4"/>
      <c r="D4" s="4"/>
    </row>
    <row r="6" spans="1:5" x14ac:dyDescent="0.25">
      <c r="A6" s="43" t="s">
        <v>288</v>
      </c>
      <c r="B6" s="43"/>
      <c r="C6" s="43"/>
      <c r="D6" s="43"/>
      <c r="E6" s="43"/>
    </row>
    <row r="7" spans="1:5" x14ac:dyDescent="0.25">
      <c r="A7" s="44" t="s">
        <v>178</v>
      </c>
      <c r="B7" s="44"/>
      <c r="C7" s="44"/>
      <c r="D7" s="44"/>
      <c r="E7" s="44"/>
    </row>
    <row r="8" spans="1:5" ht="16.5" thickBot="1" x14ac:dyDescent="0.3"/>
    <row r="9" spans="1:5" ht="60.75" customHeight="1" thickBot="1" x14ac:dyDescent="0.3">
      <c r="A9" s="29" t="s">
        <v>0</v>
      </c>
      <c r="B9" s="29" t="s">
        <v>179</v>
      </c>
      <c r="C9" s="30" t="s">
        <v>180</v>
      </c>
      <c r="D9" s="30" t="s">
        <v>184</v>
      </c>
      <c r="E9" s="31" t="s">
        <v>185</v>
      </c>
    </row>
    <row r="10" spans="1:5" ht="48" thickBot="1" x14ac:dyDescent="0.3">
      <c r="A10" s="13">
        <v>43</v>
      </c>
      <c r="B10" s="42" t="s">
        <v>277</v>
      </c>
      <c r="C10" s="13">
        <f>28</f>
        <v>28</v>
      </c>
      <c r="D10" s="12">
        <f>'1-ASPER-1-ha'!F69</f>
        <v>0</v>
      </c>
      <c r="E10" s="12">
        <f>C10*D10</f>
        <v>0</v>
      </c>
    </row>
    <row r="11" spans="1:5" ht="48" thickBot="1" x14ac:dyDescent="0.3">
      <c r="A11" s="13">
        <v>44</v>
      </c>
      <c r="B11" s="42" t="s">
        <v>278</v>
      </c>
      <c r="C11" s="13">
        <f>19</f>
        <v>19</v>
      </c>
      <c r="D11" s="12">
        <f>'2-MICROASPER-1-ha'!F133</f>
        <v>0</v>
      </c>
      <c r="E11" s="12">
        <f t="shared" ref="E11:E12" si="0">C11*D11</f>
        <v>0</v>
      </c>
    </row>
    <row r="12" spans="1:5" ht="48" thickBot="1" x14ac:dyDescent="0.3">
      <c r="A12" s="13">
        <v>45</v>
      </c>
      <c r="B12" s="42" t="s">
        <v>279</v>
      </c>
      <c r="C12" s="13">
        <f>142</f>
        <v>142</v>
      </c>
      <c r="D12" s="33">
        <f>'3-GOTEJ-0.5-ha'!F88</f>
        <v>0</v>
      </c>
      <c r="E12" s="12">
        <f t="shared" si="0"/>
        <v>0</v>
      </c>
    </row>
    <row r="13" spans="1:5" s="32" customFormat="1" ht="27.95" customHeight="1" thickBot="1" x14ac:dyDescent="0.3">
      <c r="A13" s="57" t="s">
        <v>166</v>
      </c>
      <c r="B13" s="58"/>
      <c r="C13" s="58"/>
      <c r="D13" s="59"/>
      <c r="E13" s="34">
        <f>SUM(E10:E12)</f>
        <v>0</v>
      </c>
    </row>
  </sheetData>
  <mergeCells count="3">
    <mergeCell ref="A13:D13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2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1409700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1-ASPER-1-ha</vt:lpstr>
      <vt:lpstr>2-MICROASPER-1-ha</vt:lpstr>
      <vt:lpstr>3-GOTEJ-0.5-ha</vt:lpstr>
      <vt:lpstr>4-TOTALIZADOR</vt:lpstr>
      <vt:lpstr>'1-ASPER-1-ha'!Area_de_impressao</vt:lpstr>
      <vt:lpstr>'2-MICROASPER-1-ha'!Area_de_impressao</vt:lpstr>
      <vt:lpstr>'3-GOTEJ-0.5-ha'!Area_de_impressao</vt:lpstr>
      <vt:lpstr>'4-TOTALIZADOR'!Area_de_impressao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2024-10-22T11:10:50Z</cp:lastPrinted>
  <dcterms:created xsi:type="dcterms:W3CDTF">2023-08-07T14:34:22Z</dcterms:created>
  <dcterms:modified xsi:type="dcterms:W3CDTF">2024-12-02T14:51:11Z</dcterms:modified>
</cp:coreProperties>
</file>